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Catalog cu TVA" sheetId="7" r:id="rId1"/>
    <sheet name="Depozit" sheetId="8" r:id="rId2"/>
  </sheets>
  <calcPr calcId="145621"/>
</workbook>
</file>

<file path=xl/calcChain.xml><?xml version="1.0" encoding="utf-8"?>
<calcChain xmlns="http://schemas.openxmlformats.org/spreadsheetml/2006/main">
  <c r="U170" i="7" l="1"/>
  <c r="U169" i="7"/>
  <c r="U168" i="7"/>
  <c r="U167" i="7"/>
  <c r="U166" i="7"/>
  <c r="U165" i="7"/>
  <c r="E18" i="8" l="1"/>
  <c r="U184" i="7" l="1"/>
  <c r="S197" i="7" l="1"/>
  <c r="S196" i="7"/>
  <c r="S195" i="7"/>
  <c r="S194" i="7"/>
  <c r="S193" i="7"/>
  <c r="U188" i="7"/>
  <c r="S188" i="7"/>
  <c r="U185" i="7"/>
  <c r="S185" i="7"/>
  <c r="S190" i="7"/>
  <c r="S189" i="7"/>
  <c r="S187" i="7"/>
  <c r="S186" i="7"/>
  <c r="S184" i="7"/>
  <c r="S183" i="7"/>
  <c r="S182" i="7"/>
  <c r="S180" i="7"/>
  <c r="U189" i="7" l="1"/>
  <c r="U182" i="7"/>
  <c r="E17" i="8" l="1"/>
  <c r="E16" i="8"/>
  <c r="E15" i="8"/>
  <c r="E14" i="8"/>
  <c r="U186" i="7"/>
  <c r="U183" i="7"/>
  <c r="U193" i="7" l="1"/>
  <c r="U197" i="7"/>
  <c r="U196" i="7"/>
  <c r="U195" i="7"/>
  <c r="U194" i="7"/>
  <c r="U190" i="7"/>
  <c r="U187" i="7"/>
  <c r="U180" i="7"/>
  <c r="U162" i="7"/>
  <c r="U161" i="7"/>
  <c r="U160" i="7"/>
  <c r="U159" i="7"/>
  <c r="U158" i="7"/>
  <c r="U157" i="7"/>
  <c r="U156" i="7"/>
  <c r="U153" i="7"/>
  <c r="U152" i="7"/>
  <c r="U151" i="7"/>
  <c r="U150" i="7"/>
  <c r="U149" i="7"/>
  <c r="U148" i="7"/>
  <c r="U147" i="7"/>
  <c r="U146" i="7"/>
  <c r="U145" i="7"/>
  <c r="U144" i="7"/>
  <c r="U143" i="7"/>
  <c r="U100" i="7"/>
  <c r="U99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F197" i="7"/>
  <c r="H197" i="7" s="1"/>
  <c r="F196" i="7"/>
  <c r="H196" i="7" s="1"/>
  <c r="F195" i="7"/>
  <c r="H195" i="7" s="1"/>
  <c r="F194" i="7"/>
  <c r="H194" i="7" s="1"/>
  <c r="F193" i="7"/>
  <c r="H193" i="7" s="1"/>
  <c r="E181" i="7"/>
  <c r="F181" i="7" s="1"/>
  <c r="P177" i="7"/>
  <c r="R177" i="7" s="1"/>
  <c r="P176" i="7"/>
  <c r="R176" i="7" s="1"/>
  <c r="P175" i="7"/>
  <c r="R175" i="7" s="1"/>
  <c r="P174" i="7"/>
  <c r="R174" i="7" s="1"/>
  <c r="P170" i="7"/>
  <c r="R170" i="7" s="1"/>
  <c r="K170" i="7"/>
  <c r="M170" i="7" s="1"/>
  <c r="P169" i="7"/>
  <c r="R169" i="7" s="1"/>
  <c r="K169" i="7"/>
  <c r="M169" i="7" s="1"/>
  <c r="P168" i="7"/>
  <c r="R168" i="7" s="1"/>
  <c r="K168" i="7"/>
  <c r="M168" i="7" s="1"/>
  <c r="P167" i="7"/>
  <c r="R167" i="7" s="1"/>
  <c r="K167" i="7"/>
  <c r="M167" i="7" s="1"/>
  <c r="P166" i="7"/>
  <c r="R166" i="7" s="1"/>
  <c r="K166" i="7"/>
  <c r="M166" i="7" s="1"/>
  <c r="P165" i="7"/>
  <c r="R165" i="7" s="1"/>
  <c r="K165" i="7"/>
  <c r="M165" i="7" s="1"/>
  <c r="K163" i="7"/>
  <c r="M163" i="7" s="1"/>
  <c r="K162" i="7"/>
  <c r="M162" i="7" s="1"/>
  <c r="K161" i="7"/>
  <c r="M161" i="7" s="1"/>
  <c r="K160" i="7"/>
  <c r="M160" i="7" s="1"/>
  <c r="K159" i="7"/>
  <c r="M159" i="7" s="1"/>
  <c r="K158" i="7"/>
  <c r="M158" i="7" s="1"/>
  <c r="K157" i="7"/>
  <c r="M157" i="7" s="1"/>
  <c r="K156" i="7"/>
  <c r="M156" i="7" s="1"/>
  <c r="K154" i="7"/>
  <c r="M154" i="7" s="1"/>
  <c r="K153" i="7"/>
  <c r="M153" i="7" s="1"/>
  <c r="K152" i="7"/>
  <c r="M152" i="7" s="1"/>
  <c r="K151" i="7"/>
  <c r="M151" i="7" s="1"/>
  <c r="K150" i="7"/>
  <c r="M150" i="7" s="1"/>
  <c r="K149" i="7"/>
  <c r="M149" i="7" s="1"/>
  <c r="K148" i="7"/>
  <c r="M148" i="7" s="1"/>
  <c r="K147" i="7"/>
  <c r="M147" i="7" s="1"/>
  <c r="K146" i="7"/>
  <c r="M146" i="7" s="1"/>
  <c r="K145" i="7"/>
  <c r="M145" i="7" s="1"/>
  <c r="K144" i="7"/>
  <c r="M144" i="7" s="1"/>
  <c r="K143" i="7"/>
  <c r="M143" i="7" s="1"/>
  <c r="K140" i="7"/>
  <c r="M140" i="7" s="1"/>
  <c r="F140" i="7"/>
  <c r="H140" i="7" s="1"/>
  <c r="K139" i="7"/>
  <c r="M139" i="7" s="1"/>
  <c r="F139" i="7"/>
  <c r="H139" i="7" s="1"/>
  <c r="K138" i="7"/>
  <c r="M138" i="7" s="1"/>
  <c r="F138" i="7"/>
  <c r="H138" i="7" s="1"/>
  <c r="K137" i="7"/>
  <c r="M137" i="7" s="1"/>
  <c r="F137" i="7"/>
  <c r="H137" i="7" s="1"/>
  <c r="K136" i="7"/>
  <c r="M136" i="7" s="1"/>
  <c r="F136" i="7"/>
  <c r="H136" i="7" s="1"/>
  <c r="K135" i="7"/>
  <c r="M135" i="7" s="1"/>
  <c r="F135" i="7"/>
  <c r="H135" i="7" s="1"/>
  <c r="K134" i="7"/>
  <c r="M134" i="7" s="1"/>
  <c r="F134" i="7"/>
  <c r="H134" i="7" s="1"/>
  <c r="K132" i="7"/>
  <c r="M132" i="7" s="1"/>
  <c r="F132" i="7"/>
  <c r="H132" i="7" s="1"/>
  <c r="K131" i="7"/>
  <c r="M131" i="7" s="1"/>
  <c r="F131" i="7"/>
  <c r="H131" i="7" s="1"/>
  <c r="K130" i="7"/>
  <c r="M130" i="7" s="1"/>
  <c r="F130" i="7"/>
  <c r="H130" i="7" s="1"/>
  <c r="K129" i="7"/>
  <c r="M129" i="7" s="1"/>
  <c r="F129" i="7"/>
  <c r="H129" i="7" s="1"/>
  <c r="K128" i="7"/>
  <c r="M128" i="7" s="1"/>
  <c r="F128" i="7"/>
  <c r="H128" i="7" s="1"/>
  <c r="K127" i="7"/>
  <c r="M127" i="7" s="1"/>
  <c r="F127" i="7"/>
  <c r="H127" i="7" s="1"/>
  <c r="K126" i="7"/>
  <c r="M126" i="7" s="1"/>
  <c r="F126" i="7"/>
  <c r="H126" i="7" s="1"/>
  <c r="K125" i="7"/>
  <c r="M125" i="7" s="1"/>
  <c r="F125" i="7"/>
  <c r="H125" i="7" s="1"/>
  <c r="K124" i="7"/>
  <c r="M124" i="7" s="1"/>
  <c r="F124" i="7"/>
  <c r="H124" i="7" s="1"/>
  <c r="K123" i="7"/>
  <c r="M123" i="7" s="1"/>
  <c r="F123" i="7"/>
  <c r="H123" i="7" s="1"/>
  <c r="K122" i="7"/>
  <c r="M122" i="7" s="1"/>
  <c r="F122" i="7"/>
  <c r="H122" i="7" s="1"/>
  <c r="K121" i="7"/>
  <c r="M121" i="7" s="1"/>
  <c r="F121" i="7"/>
  <c r="H121" i="7" s="1"/>
  <c r="K120" i="7"/>
  <c r="M120" i="7" s="1"/>
  <c r="F120" i="7"/>
  <c r="H120" i="7" s="1"/>
  <c r="K119" i="7"/>
  <c r="M119" i="7" s="1"/>
  <c r="F119" i="7"/>
  <c r="H119" i="7" s="1"/>
  <c r="K118" i="7"/>
  <c r="M118" i="7" s="1"/>
  <c r="F118" i="7"/>
  <c r="H118" i="7" s="1"/>
  <c r="K117" i="7"/>
  <c r="M117" i="7" s="1"/>
  <c r="F117" i="7"/>
  <c r="H117" i="7" s="1"/>
  <c r="K114" i="7"/>
  <c r="M114" i="7" s="1"/>
  <c r="F114" i="7"/>
  <c r="H114" i="7" s="1"/>
  <c r="K113" i="7"/>
  <c r="M113" i="7" s="1"/>
  <c r="F113" i="7"/>
  <c r="H113" i="7" s="1"/>
  <c r="K112" i="7"/>
  <c r="M112" i="7" s="1"/>
  <c r="F112" i="7"/>
  <c r="H112" i="7" s="1"/>
  <c r="K111" i="7"/>
  <c r="M111" i="7" s="1"/>
  <c r="F111" i="7"/>
  <c r="H111" i="7" s="1"/>
  <c r="K110" i="7"/>
  <c r="M110" i="7" s="1"/>
  <c r="F110" i="7"/>
  <c r="H110" i="7" s="1"/>
  <c r="K109" i="7"/>
  <c r="M109" i="7" s="1"/>
  <c r="F109" i="7"/>
  <c r="H109" i="7" s="1"/>
  <c r="K108" i="7"/>
  <c r="M108" i="7" s="1"/>
  <c r="F108" i="7"/>
  <c r="H108" i="7" s="1"/>
  <c r="K107" i="7"/>
  <c r="M107" i="7" s="1"/>
  <c r="F107" i="7"/>
  <c r="H107" i="7" s="1"/>
  <c r="K106" i="7"/>
  <c r="M106" i="7" s="1"/>
  <c r="F106" i="7"/>
  <c r="H106" i="7" s="1"/>
  <c r="K105" i="7"/>
  <c r="M105" i="7" s="1"/>
  <c r="F105" i="7"/>
  <c r="H105" i="7" s="1"/>
  <c r="K104" i="7"/>
  <c r="M104" i="7" s="1"/>
  <c r="F104" i="7"/>
  <c r="H104" i="7" s="1"/>
  <c r="K103" i="7"/>
  <c r="M103" i="7" s="1"/>
  <c r="F103" i="7"/>
  <c r="H103" i="7" s="1"/>
  <c r="P100" i="7"/>
  <c r="R100" i="7" s="1"/>
  <c r="K100" i="7"/>
  <c r="M100" i="7" s="1"/>
  <c r="P99" i="7"/>
  <c r="R99" i="7" s="1"/>
  <c r="K99" i="7"/>
  <c r="M99" i="7" s="1"/>
  <c r="F97" i="7"/>
  <c r="H97" i="7" s="1"/>
  <c r="F96" i="7"/>
  <c r="H96" i="7" s="1"/>
  <c r="F95" i="7"/>
  <c r="H95" i="7" s="1"/>
  <c r="F94" i="7"/>
  <c r="H94" i="7" s="1"/>
  <c r="P92" i="7"/>
  <c r="R92" i="7" s="1"/>
  <c r="K92" i="7"/>
  <c r="M92" i="7" s="1"/>
  <c r="F92" i="7"/>
  <c r="H92" i="7" s="1"/>
  <c r="P91" i="7"/>
  <c r="R91" i="7" s="1"/>
  <c r="K91" i="7"/>
  <c r="M91" i="7" s="1"/>
  <c r="F91" i="7"/>
  <c r="H91" i="7" s="1"/>
  <c r="P90" i="7"/>
  <c r="R90" i="7" s="1"/>
  <c r="K90" i="7"/>
  <c r="M90" i="7" s="1"/>
  <c r="F90" i="7"/>
  <c r="H90" i="7" s="1"/>
  <c r="P89" i="7"/>
  <c r="R89" i="7" s="1"/>
  <c r="K89" i="7"/>
  <c r="M89" i="7" s="1"/>
  <c r="F89" i="7"/>
  <c r="H89" i="7" s="1"/>
  <c r="P88" i="7"/>
  <c r="R88" i="7" s="1"/>
  <c r="K88" i="7"/>
  <c r="M88" i="7" s="1"/>
  <c r="F88" i="7"/>
  <c r="H88" i="7" s="1"/>
  <c r="P87" i="7"/>
  <c r="R87" i="7" s="1"/>
  <c r="K87" i="7"/>
  <c r="M87" i="7" s="1"/>
  <c r="F87" i="7"/>
  <c r="H87" i="7" s="1"/>
  <c r="P86" i="7"/>
  <c r="R86" i="7" s="1"/>
  <c r="K86" i="7"/>
  <c r="M86" i="7" s="1"/>
  <c r="F86" i="7"/>
  <c r="H86" i="7" s="1"/>
  <c r="P85" i="7"/>
  <c r="R85" i="7" s="1"/>
  <c r="K85" i="7"/>
  <c r="M85" i="7" s="1"/>
  <c r="F85" i="7"/>
  <c r="H85" i="7" s="1"/>
  <c r="P84" i="7"/>
  <c r="R84" i="7" s="1"/>
  <c r="K84" i="7"/>
  <c r="M84" i="7" s="1"/>
  <c r="F84" i="7"/>
  <c r="H84" i="7" s="1"/>
  <c r="P83" i="7"/>
  <c r="R83" i="7" s="1"/>
  <c r="K83" i="7"/>
  <c r="M83" i="7" s="1"/>
  <c r="F83" i="7"/>
  <c r="H83" i="7" s="1"/>
  <c r="P82" i="7"/>
  <c r="R82" i="7" s="1"/>
  <c r="K82" i="7"/>
  <c r="M82" i="7" s="1"/>
  <c r="F82" i="7"/>
  <c r="H82" i="7" s="1"/>
  <c r="P81" i="7"/>
  <c r="R81" i="7" s="1"/>
  <c r="K81" i="7"/>
  <c r="M81" i="7" s="1"/>
  <c r="F81" i="7"/>
  <c r="H81" i="7" s="1"/>
  <c r="P80" i="7"/>
  <c r="R80" i="7" s="1"/>
  <c r="K80" i="7"/>
  <c r="M80" i="7" s="1"/>
  <c r="F80" i="7"/>
  <c r="H80" i="7" s="1"/>
  <c r="P79" i="7"/>
  <c r="R79" i="7" s="1"/>
  <c r="K79" i="7"/>
  <c r="M79" i="7" s="1"/>
  <c r="F79" i="7"/>
  <c r="H79" i="7" s="1"/>
  <c r="P78" i="7"/>
  <c r="R78" i="7" s="1"/>
  <c r="K78" i="7"/>
  <c r="M78" i="7" s="1"/>
  <c r="F78" i="7"/>
  <c r="H78" i="7" s="1"/>
  <c r="P77" i="7"/>
  <c r="R77" i="7" s="1"/>
  <c r="K77" i="7"/>
  <c r="M77" i="7" s="1"/>
  <c r="F77" i="7"/>
  <c r="H77" i="7" s="1"/>
  <c r="P76" i="7"/>
  <c r="R76" i="7" s="1"/>
  <c r="K76" i="7"/>
  <c r="M76" i="7" s="1"/>
  <c r="F76" i="7"/>
  <c r="H76" i="7" s="1"/>
  <c r="P75" i="7"/>
  <c r="R75" i="7" s="1"/>
  <c r="K75" i="7"/>
  <c r="M75" i="7" s="1"/>
  <c r="F75" i="7"/>
  <c r="H75" i="7" s="1"/>
  <c r="P74" i="7"/>
  <c r="R74" i="7" s="1"/>
  <c r="K74" i="7"/>
  <c r="M74" i="7" s="1"/>
  <c r="F74" i="7"/>
  <c r="H74" i="7" s="1"/>
  <c r="P73" i="7"/>
  <c r="R73" i="7" s="1"/>
  <c r="K73" i="7"/>
  <c r="M73" i="7" s="1"/>
  <c r="F73" i="7"/>
  <c r="H73" i="7" s="1"/>
  <c r="P72" i="7"/>
  <c r="R72" i="7" s="1"/>
  <c r="K72" i="7"/>
  <c r="M72" i="7" s="1"/>
  <c r="F72" i="7"/>
  <c r="H72" i="7" s="1"/>
  <c r="P71" i="7"/>
  <c r="R71" i="7" s="1"/>
  <c r="K71" i="7"/>
  <c r="M71" i="7" s="1"/>
  <c r="F71" i="7"/>
  <c r="H71" i="7" s="1"/>
  <c r="P70" i="7"/>
  <c r="R70" i="7" s="1"/>
  <c r="K70" i="7"/>
  <c r="M70" i="7" s="1"/>
  <c r="F70" i="7"/>
  <c r="H70" i="7" s="1"/>
  <c r="P69" i="7"/>
  <c r="R69" i="7" s="1"/>
  <c r="K69" i="7"/>
  <c r="M69" i="7" s="1"/>
  <c r="F69" i="7"/>
  <c r="H69" i="7" s="1"/>
  <c r="P68" i="7"/>
  <c r="R68" i="7" s="1"/>
  <c r="K68" i="7"/>
  <c r="M68" i="7" s="1"/>
  <c r="F68" i="7"/>
  <c r="H68" i="7" s="1"/>
  <c r="P67" i="7"/>
  <c r="R67" i="7" s="1"/>
  <c r="K67" i="7"/>
  <c r="M67" i="7" s="1"/>
  <c r="F67" i="7"/>
  <c r="H67" i="7" s="1"/>
  <c r="P66" i="7"/>
  <c r="R66" i="7" s="1"/>
  <c r="K66" i="7"/>
  <c r="M66" i="7" s="1"/>
  <c r="F66" i="7"/>
  <c r="H66" i="7" s="1"/>
  <c r="P65" i="7"/>
  <c r="R65" i="7" s="1"/>
  <c r="K65" i="7"/>
  <c r="M65" i="7" s="1"/>
  <c r="F65" i="7"/>
  <c r="H65" i="7" s="1"/>
  <c r="P64" i="7"/>
  <c r="R64" i="7" s="1"/>
  <c r="K64" i="7"/>
  <c r="M64" i="7" s="1"/>
  <c r="F64" i="7"/>
  <c r="H64" i="7" s="1"/>
  <c r="P63" i="7"/>
  <c r="R63" i="7" s="1"/>
  <c r="K63" i="7"/>
  <c r="M63" i="7" s="1"/>
  <c r="F63" i="7"/>
  <c r="H63" i="7" s="1"/>
  <c r="P62" i="7"/>
  <c r="R62" i="7" s="1"/>
  <c r="K62" i="7"/>
  <c r="M62" i="7" s="1"/>
  <c r="F62" i="7"/>
  <c r="H62" i="7" s="1"/>
  <c r="P61" i="7"/>
  <c r="R61" i="7" s="1"/>
  <c r="K61" i="7"/>
  <c r="M61" i="7" s="1"/>
  <c r="F61" i="7"/>
  <c r="H61" i="7" s="1"/>
  <c r="P60" i="7"/>
  <c r="R60" i="7" s="1"/>
  <c r="K60" i="7"/>
  <c r="M60" i="7" s="1"/>
  <c r="F60" i="7"/>
  <c r="H60" i="7" s="1"/>
  <c r="P59" i="7"/>
  <c r="R59" i="7" s="1"/>
  <c r="K59" i="7"/>
  <c r="M59" i="7" s="1"/>
  <c r="F59" i="7"/>
  <c r="H59" i="7" s="1"/>
  <c r="P58" i="7"/>
  <c r="R58" i="7" s="1"/>
  <c r="K58" i="7"/>
  <c r="M58" i="7" s="1"/>
  <c r="F58" i="7"/>
  <c r="H58" i="7" s="1"/>
  <c r="P57" i="7"/>
  <c r="R57" i="7" s="1"/>
  <c r="K57" i="7"/>
  <c r="M57" i="7" s="1"/>
  <c r="F57" i="7"/>
  <c r="H57" i="7" s="1"/>
  <c r="P54" i="7"/>
  <c r="R54" i="7" s="1"/>
  <c r="K54" i="7"/>
  <c r="M54" i="7" s="1"/>
  <c r="F54" i="7"/>
  <c r="H54" i="7" s="1"/>
  <c r="P53" i="7"/>
  <c r="R53" i="7" s="1"/>
  <c r="K53" i="7"/>
  <c r="M53" i="7" s="1"/>
  <c r="F53" i="7"/>
  <c r="H53" i="7" s="1"/>
  <c r="P52" i="7"/>
  <c r="R52" i="7" s="1"/>
  <c r="K52" i="7"/>
  <c r="M52" i="7" s="1"/>
  <c r="F52" i="7"/>
  <c r="H52" i="7" s="1"/>
  <c r="P51" i="7"/>
  <c r="R51" i="7" s="1"/>
  <c r="K51" i="7"/>
  <c r="M51" i="7" s="1"/>
  <c r="F51" i="7"/>
  <c r="H51" i="7" s="1"/>
  <c r="P50" i="7"/>
  <c r="R50" i="7" s="1"/>
  <c r="K50" i="7"/>
  <c r="M50" i="7" s="1"/>
  <c r="F50" i="7"/>
  <c r="H50" i="7" s="1"/>
  <c r="P49" i="7"/>
  <c r="R49" i="7" s="1"/>
  <c r="K49" i="7"/>
  <c r="M49" i="7" s="1"/>
  <c r="F49" i="7"/>
  <c r="H49" i="7" s="1"/>
  <c r="P48" i="7"/>
  <c r="R48" i="7" s="1"/>
  <c r="K48" i="7"/>
  <c r="M48" i="7" s="1"/>
  <c r="F48" i="7"/>
  <c r="H48" i="7" s="1"/>
  <c r="P47" i="7"/>
  <c r="R47" i="7" s="1"/>
  <c r="K47" i="7"/>
  <c r="M47" i="7" s="1"/>
  <c r="F47" i="7"/>
  <c r="H47" i="7" s="1"/>
  <c r="P46" i="7"/>
  <c r="R46" i="7" s="1"/>
  <c r="K46" i="7"/>
  <c r="M46" i="7" s="1"/>
  <c r="F46" i="7"/>
  <c r="H46" i="7" s="1"/>
  <c r="P45" i="7"/>
  <c r="R45" i="7" s="1"/>
  <c r="K45" i="7"/>
  <c r="M45" i="7" s="1"/>
  <c r="F45" i="7"/>
  <c r="H45" i="7" s="1"/>
  <c r="P44" i="7"/>
  <c r="R44" i="7" s="1"/>
  <c r="K44" i="7"/>
  <c r="M44" i="7" s="1"/>
  <c r="F44" i="7"/>
  <c r="H44" i="7" s="1"/>
  <c r="P43" i="7"/>
  <c r="R43" i="7" s="1"/>
  <c r="K43" i="7"/>
  <c r="M43" i="7" s="1"/>
  <c r="F43" i="7"/>
  <c r="H43" i="7" s="1"/>
  <c r="P42" i="7"/>
  <c r="R42" i="7" s="1"/>
  <c r="K42" i="7"/>
  <c r="M42" i="7" s="1"/>
  <c r="F42" i="7"/>
  <c r="H42" i="7" s="1"/>
  <c r="P41" i="7"/>
  <c r="R41" i="7" s="1"/>
  <c r="K41" i="7"/>
  <c r="M41" i="7" s="1"/>
  <c r="F41" i="7"/>
  <c r="H41" i="7" s="1"/>
  <c r="P40" i="7"/>
  <c r="R40" i="7" s="1"/>
  <c r="K40" i="7"/>
  <c r="M40" i="7" s="1"/>
  <c r="F40" i="7"/>
  <c r="H40" i="7" s="1"/>
  <c r="P39" i="7"/>
  <c r="R39" i="7" s="1"/>
  <c r="K39" i="7"/>
  <c r="M39" i="7" s="1"/>
  <c r="F39" i="7"/>
  <c r="H39" i="7" s="1"/>
  <c r="P38" i="7"/>
  <c r="R38" i="7" s="1"/>
  <c r="K38" i="7"/>
  <c r="M38" i="7" s="1"/>
  <c r="F38" i="7"/>
  <c r="H38" i="7" s="1"/>
  <c r="P37" i="7"/>
  <c r="R37" i="7" s="1"/>
  <c r="K37" i="7"/>
  <c r="M37" i="7" s="1"/>
  <c r="F37" i="7"/>
  <c r="H37" i="7" s="1"/>
  <c r="P36" i="7"/>
  <c r="R36" i="7" s="1"/>
  <c r="K36" i="7"/>
  <c r="M36" i="7" s="1"/>
  <c r="F36" i="7"/>
  <c r="H36" i="7" s="1"/>
  <c r="P35" i="7"/>
  <c r="R35" i="7" s="1"/>
  <c r="K35" i="7"/>
  <c r="M35" i="7" s="1"/>
  <c r="F35" i="7"/>
  <c r="H35" i="7" s="1"/>
  <c r="P34" i="7"/>
  <c r="R34" i="7" s="1"/>
  <c r="K34" i="7"/>
  <c r="M34" i="7" s="1"/>
  <c r="F34" i="7"/>
  <c r="H34" i="7" s="1"/>
  <c r="P33" i="7"/>
  <c r="R33" i="7" s="1"/>
  <c r="K33" i="7"/>
  <c r="M33" i="7" s="1"/>
  <c r="F33" i="7"/>
  <c r="H33" i="7" s="1"/>
  <c r="P32" i="7"/>
  <c r="R32" i="7" s="1"/>
  <c r="K32" i="7"/>
  <c r="M32" i="7" s="1"/>
  <c r="F32" i="7"/>
  <c r="H32" i="7" s="1"/>
  <c r="P31" i="7"/>
  <c r="R31" i="7" s="1"/>
  <c r="K31" i="7"/>
  <c r="M31" i="7" s="1"/>
  <c r="F31" i="7"/>
  <c r="H31" i="7" s="1"/>
  <c r="P30" i="7"/>
  <c r="R30" i="7" s="1"/>
  <c r="K30" i="7"/>
  <c r="M30" i="7" s="1"/>
  <c r="F30" i="7"/>
  <c r="H30" i="7" s="1"/>
  <c r="P29" i="7"/>
  <c r="R29" i="7" s="1"/>
  <c r="K29" i="7"/>
  <c r="M29" i="7" s="1"/>
  <c r="F29" i="7"/>
  <c r="H29" i="7" s="1"/>
  <c r="P28" i="7"/>
  <c r="R28" i="7" s="1"/>
  <c r="K28" i="7"/>
  <c r="M28" i="7" s="1"/>
  <c r="F28" i="7"/>
  <c r="H28" i="7" s="1"/>
  <c r="P27" i="7"/>
  <c r="R27" i="7" s="1"/>
  <c r="K27" i="7"/>
  <c r="M27" i="7" s="1"/>
  <c r="F27" i="7"/>
  <c r="H27" i="7" s="1"/>
  <c r="P26" i="7"/>
  <c r="R26" i="7" s="1"/>
  <c r="K26" i="7"/>
  <c r="M26" i="7" s="1"/>
  <c r="F26" i="7"/>
  <c r="H26" i="7" s="1"/>
  <c r="P25" i="7"/>
  <c r="R25" i="7" s="1"/>
  <c r="K25" i="7"/>
  <c r="M25" i="7" s="1"/>
  <c r="F25" i="7"/>
  <c r="H25" i="7" s="1"/>
  <c r="P24" i="7"/>
  <c r="R24" i="7" s="1"/>
  <c r="K24" i="7"/>
  <c r="M24" i="7" s="1"/>
  <c r="F24" i="7"/>
  <c r="H24" i="7" s="1"/>
  <c r="P23" i="7"/>
  <c r="R23" i="7" s="1"/>
  <c r="K23" i="7"/>
  <c r="M23" i="7" s="1"/>
  <c r="F23" i="7"/>
  <c r="H23" i="7" s="1"/>
  <c r="P22" i="7"/>
  <c r="R22" i="7" s="1"/>
  <c r="K22" i="7"/>
  <c r="M22" i="7" s="1"/>
  <c r="F22" i="7"/>
  <c r="H22" i="7" s="1"/>
  <c r="P21" i="7"/>
  <c r="R21" i="7" s="1"/>
  <c r="K21" i="7"/>
  <c r="M21" i="7" s="1"/>
  <c r="F21" i="7"/>
  <c r="H21" i="7" s="1"/>
  <c r="P20" i="7"/>
  <c r="R20" i="7" s="1"/>
  <c r="K20" i="7"/>
  <c r="M20" i="7" s="1"/>
  <c r="F20" i="7"/>
  <c r="H20" i="7" s="1"/>
  <c r="P19" i="7"/>
  <c r="R19" i="7" s="1"/>
  <c r="K19" i="7"/>
  <c r="M19" i="7" s="1"/>
  <c r="F19" i="7"/>
  <c r="H19" i="7" s="1"/>
  <c r="P18" i="7"/>
  <c r="R18" i="7" s="1"/>
  <c r="K18" i="7"/>
  <c r="M18" i="7" s="1"/>
  <c r="F18" i="7"/>
  <c r="H18" i="7" s="1"/>
  <c r="P17" i="7"/>
  <c r="R17" i="7" s="1"/>
  <c r="K17" i="7"/>
  <c r="M17" i="7" s="1"/>
  <c r="F17" i="7"/>
  <c r="H17" i="7" s="1"/>
  <c r="P16" i="7"/>
  <c r="R16" i="7" s="1"/>
  <c r="K16" i="7"/>
  <c r="M16" i="7" s="1"/>
  <c r="F16" i="7"/>
  <c r="H16" i="7" s="1"/>
  <c r="P15" i="7"/>
  <c r="R15" i="7" s="1"/>
  <c r="K15" i="7"/>
  <c r="M15" i="7" s="1"/>
  <c r="F15" i="7"/>
  <c r="H15" i="7" s="1"/>
  <c r="P14" i="7"/>
  <c r="R14" i="7" s="1"/>
  <c r="K14" i="7"/>
  <c r="M14" i="7" s="1"/>
  <c r="F14" i="7"/>
  <c r="H14" i="7" s="1"/>
  <c r="P13" i="7"/>
  <c r="R13" i="7" s="1"/>
  <c r="K13" i="7"/>
  <c r="M13" i="7" s="1"/>
  <c r="F13" i="7"/>
  <c r="H13" i="7" s="1"/>
  <c r="P12" i="7"/>
  <c r="R12" i="7" s="1"/>
  <c r="K12" i="7"/>
  <c r="M12" i="7" s="1"/>
  <c r="F12" i="7"/>
  <c r="H12" i="7" s="1"/>
  <c r="G181" i="7" l="1"/>
</calcChain>
</file>

<file path=xl/sharedStrings.xml><?xml version="1.0" encoding="utf-8"?>
<sst xmlns="http://schemas.openxmlformats.org/spreadsheetml/2006/main" count="458" uniqueCount="153">
  <si>
    <t>Nr. d/o</t>
  </si>
  <si>
    <t>Denumirea speciei</t>
  </si>
  <si>
    <t>Lumgimea, m</t>
  </si>
  <si>
    <t>Diametrul, cm</t>
  </si>
  <si>
    <t>Calitatea II</t>
  </si>
  <si>
    <t>Calitatea I</t>
  </si>
  <si>
    <t>K3</t>
  </si>
  <si>
    <t>Calitatea III</t>
  </si>
  <si>
    <t>Ctax</t>
  </si>
  <si>
    <t>B</t>
  </si>
  <si>
    <t>Prețul, lei</t>
  </si>
  <si>
    <t>Stejar</t>
  </si>
  <si>
    <t>1,0-1,5</t>
  </si>
  <si>
    <t>14-24</t>
  </si>
  <si>
    <t>25-34</t>
  </si>
  <si>
    <t>peste 35</t>
  </si>
  <si>
    <t>1,6-2,9</t>
  </si>
  <si>
    <t>3,0-6,0</t>
  </si>
  <si>
    <t>Frasin, fag</t>
  </si>
  <si>
    <t>Salcîm</t>
  </si>
  <si>
    <t>1,0-2,9</t>
  </si>
  <si>
    <t>peste 25</t>
  </si>
  <si>
    <t>I. Lemn brut rotund pentru debitare și rindeluire de folosința generală</t>
  </si>
  <si>
    <t>Ulm</t>
  </si>
  <si>
    <t>Nuc</t>
  </si>
  <si>
    <t xml:space="preserve">Cireș </t>
  </si>
  <si>
    <t>Arțar</t>
  </si>
  <si>
    <t>5a</t>
  </si>
  <si>
    <t>6a</t>
  </si>
  <si>
    <t>Cais, măr, păr, dud</t>
  </si>
  <si>
    <t>Tei</t>
  </si>
  <si>
    <t>2,0-6,0</t>
  </si>
  <si>
    <t>Plop, salcie, răchita</t>
  </si>
  <si>
    <t>3,0-6,5</t>
  </si>
  <si>
    <t>10a</t>
  </si>
  <si>
    <t>Molid</t>
  </si>
  <si>
    <r>
      <rPr>
        <i/>
        <sz val="12"/>
        <color theme="1"/>
        <rFont val="Calibri"/>
        <family val="2"/>
        <charset val="204"/>
        <scheme val="minor"/>
      </rPr>
      <t>a) lemn brut rotund pentru fabricarea cherestelei și semifabricatelor</t>
    </r>
    <r>
      <rPr>
        <b/>
        <i/>
        <sz val="12"/>
        <color theme="1"/>
        <rFont val="Calibri"/>
        <family val="2"/>
        <charset val="204"/>
        <scheme val="minor"/>
      </rPr>
      <t xml:space="preserve"> - lemn de gater</t>
    </r>
  </si>
  <si>
    <r>
      <rPr>
        <i/>
        <sz val="11"/>
        <color theme="1"/>
        <rFont val="Calibri"/>
        <family val="2"/>
        <charset val="204"/>
        <scheme val="minor"/>
      </rPr>
      <t xml:space="preserve">b) lemn brut rotund pentru doage </t>
    </r>
    <r>
      <rPr>
        <b/>
        <i/>
        <sz val="11"/>
        <color theme="1"/>
        <rFont val="Calibri"/>
        <family val="2"/>
        <charset val="204"/>
        <scheme val="minor"/>
      </rPr>
      <t>(pentru cazi și butoaie)</t>
    </r>
  </si>
  <si>
    <t>0,6-2,9</t>
  </si>
  <si>
    <t>26-34</t>
  </si>
  <si>
    <r>
      <rPr>
        <i/>
        <sz val="11"/>
        <color theme="1"/>
        <rFont val="Calibri"/>
        <family val="2"/>
        <charset val="204"/>
        <scheme val="minor"/>
      </rPr>
      <t xml:space="preserve">c) lemn brut rotund pentru alte feluri de ambalaj - </t>
    </r>
    <r>
      <rPr>
        <b/>
        <i/>
        <sz val="11"/>
        <color theme="1"/>
        <rFont val="Calibri"/>
        <family val="2"/>
        <charset val="204"/>
        <scheme val="minor"/>
      </rPr>
      <t>bușteni pentru ambalaj</t>
    </r>
  </si>
  <si>
    <t>Plop, salcie</t>
  </si>
  <si>
    <t>peste 12</t>
  </si>
  <si>
    <t>peste 13</t>
  </si>
  <si>
    <t>II. Bușteni pentru furnir</t>
  </si>
  <si>
    <t>a) bușteni pentru furnir decupat</t>
  </si>
  <si>
    <t>1,5-2,9</t>
  </si>
  <si>
    <t>24-30</t>
  </si>
  <si>
    <t>peste 30</t>
  </si>
  <si>
    <t>peste 3,0</t>
  </si>
  <si>
    <t>Măr, păr, cireș, dud</t>
  </si>
  <si>
    <t>b) bușteni pentru furnir derulat</t>
  </si>
  <si>
    <t>Stejar, frasin, paltin, fag</t>
  </si>
  <si>
    <t>1,3-1,6</t>
  </si>
  <si>
    <t>peste 18</t>
  </si>
  <si>
    <t>Mesteacăn</t>
  </si>
  <si>
    <t>1,6-3,0</t>
  </si>
  <si>
    <t>1,3-3,0</t>
  </si>
  <si>
    <t>26a</t>
  </si>
  <si>
    <t>III. Lemn brut rotund</t>
  </si>
  <si>
    <r>
      <t xml:space="preserve">a) lemn brut rotund pentru construcții - </t>
    </r>
    <r>
      <rPr>
        <b/>
        <i/>
        <sz val="11"/>
        <color theme="1"/>
        <rFont val="Calibri"/>
        <family val="2"/>
        <charset val="204"/>
        <scheme val="minor"/>
      </rPr>
      <t>lemn de construcție</t>
    </r>
  </si>
  <si>
    <t>2,0-6,5</t>
  </si>
  <si>
    <t>28a</t>
  </si>
  <si>
    <t>12-24</t>
  </si>
  <si>
    <t>29a</t>
  </si>
  <si>
    <t>Carpen, ulm, paltin</t>
  </si>
  <si>
    <t>30a</t>
  </si>
  <si>
    <t>Gladița</t>
  </si>
  <si>
    <t>Plop</t>
  </si>
  <si>
    <t>Salcie</t>
  </si>
  <si>
    <t>34a</t>
  </si>
  <si>
    <t>Brad, pin</t>
  </si>
  <si>
    <r>
      <rPr>
        <i/>
        <sz val="11"/>
        <color theme="1"/>
        <rFont val="Calibri"/>
        <family val="2"/>
        <charset val="204"/>
        <scheme val="minor"/>
      </rPr>
      <t xml:space="preserve">b) lemn brut rotund pentru construcții secundate și temporare de diverse destinații - </t>
    </r>
    <r>
      <rPr>
        <b/>
        <i/>
        <sz val="11"/>
        <color theme="1"/>
        <rFont val="Calibri"/>
        <family val="2"/>
        <charset val="204"/>
        <scheme val="minor"/>
      </rPr>
      <t>manelă</t>
    </r>
  </si>
  <si>
    <t>35a</t>
  </si>
  <si>
    <t>8-11</t>
  </si>
  <si>
    <t>Paltin, carpen</t>
  </si>
  <si>
    <t>37a</t>
  </si>
  <si>
    <t>37b</t>
  </si>
  <si>
    <t>38a</t>
  </si>
  <si>
    <t>c) stîlpi pentru necesetăți de gospodărie</t>
  </si>
  <si>
    <t>Diverse tari</t>
  </si>
  <si>
    <t>1,0-2,0</t>
  </si>
  <si>
    <t>2,0-2,3</t>
  </si>
  <si>
    <t>2,3-2,5</t>
  </si>
  <si>
    <t>7-10</t>
  </si>
  <si>
    <t>8-13</t>
  </si>
  <si>
    <t>Diverse moi</t>
  </si>
  <si>
    <t>d) prăjini</t>
  </si>
  <si>
    <t>Stejar, frasin, paltin, fag, salcîm</t>
  </si>
  <si>
    <t>3-7</t>
  </si>
  <si>
    <t>Ulm, tei, mesteacăn, carpen</t>
  </si>
  <si>
    <t>3-5</t>
  </si>
  <si>
    <t>Molid, pin</t>
  </si>
  <si>
    <t>Specii moi</t>
  </si>
  <si>
    <t>Specii rășinoase</t>
  </si>
  <si>
    <t>45a</t>
  </si>
  <si>
    <t>Specii tari (mesteacăn, ulm, tei, carpen, glădița, nuc)</t>
  </si>
  <si>
    <t>Prețul, m3</t>
  </si>
  <si>
    <t>Prețul, m/st</t>
  </si>
  <si>
    <t>V. Deșeuri de lemn</t>
  </si>
  <si>
    <t>Nuiele curățite sortul I</t>
  </si>
  <si>
    <t>Nuiele curățite sortul II</t>
  </si>
  <si>
    <t>Nuiele curățite sortul III</t>
  </si>
  <si>
    <t>Nuiele curățite sortul IV</t>
  </si>
  <si>
    <t>Crăci și nuielușe</t>
  </si>
  <si>
    <t>lungimea, m</t>
  </si>
  <si>
    <t>diametrul, cm</t>
  </si>
  <si>
    <t>K4</t>
  </si>
  <si>
    <t>factor de cupaj</t>
  </si>
  <si>
    <t>m3</t>
  </si>
  <si>
    <t>m/st</t>
  </si>
  <si>
    <t>B 1,1</t>
  </si>
  <si>
    <t>4,0-6,0</t>
  </si>
  <si>
    <t>2,0-4,0</t>
  </si>
  <si>
    <t>pînă la 2,0</t>
  </si>
  <si>
    <t>4-6</t>
  </si>
  <si>
    <t>2-4</t>
  </si>
  <si>
    <t>pînă la 4,0</t>
  </si>
  <si>
    <r>
      <t xml:space="preserve">IV. Lemn de foc </t>
    </r>
    <r>
      <rPr>
        <sz val="11"/>
        <color theme="1"/>
        <rFont val="Calibri"/>
        <family val="2"/>
        <charset val="204"/>
        <scheme val="minor"/>
      </rPr>
      <t>(lungimea 1,0m)</t>
    </r>
  </si>
  <si>
    <t>Plop, plop tremurător</t>
  </si>
  <si>
    <t>Nuc, ciseș</t>
  </si>
  <si>
    <t>Pin, molid</t>
  </si>
  <si>
    <t>Frasin, fag, cireș</t>
  </si>
  <si>
    <t>Arțar, carpen, ulm, paltin</t>
  </si>
  <si>
    <t>Salcîm, gladița</t>
  </si>
  <si>
    <t>Molid, brad, pin</t>
  </si>
  <si>
    <t>Stejar, fag, gladița</t>
  </si>
  <si>
    <t>Frasin, paltin, carpen, cireș</t>
  </si>
  <si>
    <t>Tei, plop, salcie</t>
  </si>
  <si>
    <t>PREȚUL cu TVA</t>
  </si>
  <si>
    <t>Specii tari (salcîm)</t>
  </si>
  <si>
    <t>45b</t>
  </si>
  <si>
    <t>Specii tari (arțar, cireș, nuc)</t>
  </si>
  <si>
    <t>Catalogul de prețuri  a masei lemnoase comercializate  de la Depozit Central                                               ÎSÎS "Silva - Centru" din Ungheni</t>
  </si>
  <si>
    <t xml:space="preserve">Prețul, m/st </t>
  </si>
  <si>
    <t>PREȚUL CU TVA, m/st</t>
  </si>
  <si>
    <t>Lemn de foc (lungimea 1,0m)</t>
  </si>
  <si>
    <t>Specii tari diverse (frasin, stejar, ulm, carpen)</t>
  </si>
  <si>
    <t xml:space="preserve">Specii moi </t>
  </si>
  <si>
    <r>
      <rPr>
        <b/>
        <i/>
        <sz val="11"/>
        <color theme="1"/>
        <rFont val="Calibri"/>
        <family val="2"/>
        <charset val="204"/>
        <scheme val="minor"/>
      </rPr>
      <t>Specii tari - salcîm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(din parchete cu acces dificil)</t>
    </r>
  </si>
  <si>
    <r>
      <rPr>
        <b/>
        <i/>
        <sz val="12"/>
        <color theme="1"/>
        <rFont val="Calibri"/>
        <family val="2"/>
        <charset val="204"/>
        <scheme val="minor"/>
      </rPr>
      <t xml:space="preserve">Specii tari diverse - frasin, stejar, ulm, carpen </t>
    </r>
    <r>
      <rPr>
        <i/>
        <sz val="9"/>
        <color theme="1"/>
        <rFont val="Calibri"/>
        <family val="2"/>
        <charset val="204"/>
        <scheme val="minor"/>
      </rPr>
      <t>(din parchete cu acces dificil)</t>
    </r>
  </si>
  <si>
    <r>
      <rPr>
        <b/>
        <i/>
        <sz val="12"/>
        <color theme="1"/>
        <rFont val="Calibri"/>
        <family val="2"/>
        <charset val="204"/>
        <scheme val="minor"/>
      </rPr>
      <t>Specii moi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9"/>
        <color theme="1"/>
        <rFont val="Calibri"/>
        <family val="2"/>
        <charset val="204"/>
        <scheme val="minor"/>
      </rPr>
      <t>(din parchete cu acces dificil)</t>
    </r>
  </si>
  <si>
    <r>
      <rPr>
        <b/>
        <i/>
        <sz val="12"/>
        <color theme="1"/>
        <rFont val="Calibri"/>
        <family val="2"/>
        <charset val="204"/>
        <scheme val="minor"/>
      </rPr>
      <t xml:space="preserve">Specii moi </t>
    </r>
    <r>
      <rPr>
        <i/>
        <sz val="9"/>
        <color theme="1"/>
        <rFont val="Calibri"/>
        <family val="2"/>
        <charset val="204"/>
        <scheme val="minor"/>
      </rPr>
      <t>(doborîturi)</t>
    </r>
  </si>
  <si>
    <t>Carpen, arțar, mesteacăn</t>
  </si>
  <si>
    <r>
      <rPr>
        <b/>
        <i/>
        <sz val="14"/>
        <color theme="1"/>
        <rFont val="Calibri"/>
        <family val="2"/>
        <charset val="204"/>
        <scheme val="minor"/>
      </rPr>
      <t>Specii tari - salcîm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</si>
  <si>
    <r>
      <rPr>
        <b/>
        <i/>
        <sz val="14"/>
        <color theme="1"/>
        <rFont val="Calibri"/>
        <family val="2"/>
        <charset val="204"/>
        <scheme val="minor"/>
      </rPr>
      <t>Specii tari diverse - frasin, stejar, ulm, carpen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</si>
  <si>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i/>
        <sz val="12"/>
        <color theme="1"/>
        <rFont val="Calibri"/>
        <family val="2"/>
        <charset val="204"/>
        <scheme val="minor"/>
      </rPr>
      <t xml:space="preserve">Specii tari </t>
    </r>
    <r>
      <rPr>
        <i/>
        <sz val="9"/>
        <color theme="1"/>
        <rFont val="Calibri"/>
        <family val="2"/>
        <charset val="204"/>
        <scheme val="minor"/>
      </rPr>
      <t>(doborîturi)</t>
    </r>
  </si>
  <si>
    <t xml:space="preserve">Specii tari - arțar american, cireș, nuc, mesteacăn </t>
  </si>
  <si>
    <t>Catalogul de prețuri a masei lemnoase (franco - parchet) comercializate în                                                       ÎSÎS "Silva - Centru" din Ungheni</t>
  </si>
  <si>
    <t>de la 05 martie 2020</t>
  </si>
  <si>
    <t>Anexa 1 la ord. 54-P</t>
  </si>
  <si>
    <t>din 28.02.2020</t>
  </si>
  <si>
    <t>Anexa 2 la ord. 54-P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</si>
</sst>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2" fontId="0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abSelected="1" topLeftCell="A171" workbookViewId="0">
      <selection activeCell="V172" sqref="V172"/>
    </sheetView>
  </sheetViews>
  <sheetFormatPr defaultRowHeight="15" x14ac:dyDescent="0.25"/>
  <cols>
    <col min="1" max="1" width="4.85546875" style="10" customWidth="1"/>
    <col min="2" max="2" width="23.140625" style="10" customWidth="1"/>
    <col min="3" max="3" width="11.140625" style="10" customWidth="1"/>
    <col min="4" max="4" width="11" style="10" customWidth="1"/>
    <col min="5" max="5" width="0.140625" style="10" hidden="1" customWidth="1"/>
    <col min="6" max="6" width="5.85546875" style="10" hidden="1" customWidth="1"/>
    <col min="7" max="8" width="5.28515625" style="10" hidden="1" customWidth="1"/>
    <col min="9" max="9" width="10.7109375" style="10" customWidth="1"/>
    <col min="10" max="10" width="5" style="10" hidden="1" customWidth="1"/>
    <col min="11" max="11" width="6.28515625" style="10" hidden="1" customWidth="1"/>
    <col min="12" max="12" width="4.85546875" style="10" hidden="1" customWidth="1"/>
    <col min="13" max="13" width="4.28515625" style="10" hidden="1" customWidth="1"/>
    <col min="14" max="14" width="10.85546875" style="10" customWidth="1"/>
    <col min="15" max="15" width="5.42578125" style="10" hidden="1" customWidth="1"/>
    <col min="16" max="16" width="5.7109375" style="10" hidden="1" customWidth="1"/>
    <col min="17" max="18" width="4.140625" style="10" hidden="1" customWidth="1"/>
    <col min="19" max="19" width="10.42578125" style="10" customWidth="1"/>
    <col min="20" max="20" width="9.7109375" style="10" hidden="1" customWidth="1"/>
    <col min="21" max="21" width="10" style="10" customWidth="1"/>
    <col min="22" max="16384" width="9.140625" style="10"/>
  </cols>
  <sheetData>
    <row r="1" spans="1:21" x14ac:dyDescent="0.25">
      <c r="N1" s="10" t="s">
        <v>150</v>
      </c>
    </row>
    <row r="2" spans="1:21" x14ac:dyDescent="0.25">
      <c r="N2" s="10" t="s">
        <v>151</v>
      </c>
    </row>
    <row r="4" spans="1:21" ht="15" customHeight="1" x14ac:dyDescent="0.25">
      <c r="A4" s="48" t="s">
        <v>148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9.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1" x14ac:dyDescent="0.25">
      <c r="I7" s="22" t="s">
        <v>149</v>
      </c>
      <c r="J7" s="22"/>
      <c r="K7" s="22"/>
      <c r="L7" s="22"/>
      <c r="M7" s="22"/>
      <c r="N7" s="22"/>
    </row>
    <row r="8" spans="1:21" ht="18.75" customHeight="1" x14ac:dyDescent="0.25">
      <c r="A8" s="84" t="s">
        <v>0</v>
      </c>
      <c r="B8" s="82" t="s">
        <v>1</v>
      </c>
      <c r="C8" s="84" t="s">
        <v>2</v>
      </c>
      <c r="D8" s="84" t="s">
        <v>3</v>
      </c>
      <c r="E8" s="86" t="s">
        <v>5</v>
      </c>
      <c r="F8" s="87"/>
      <c r="G8" s="87"/>
      <c r="H8" s="87"/>
      <c r="I8" s="88"/>
      <c r="J8" s="86" t="s">
        <v>4</v>
      </c>
      <c r="K8" s="87"/>
      <c r="L8" s="87"/>
      <c r="M8" s="87"/>
      <c r="N8" s="88"/>
      <c r="O8" s="86" t="s">
        <v>7</v>
      </c>
      <c r="P8" s="87"/>
      <c r="Q8" s="87"/>
      <c r="R8" s="87"/>
      <c r="S8" s="88"/>
      <c r="T8" s="82">
        <v>2016</v>
      </c>
      <c r="U8" s="89" t="s">
        <v>129</v>
      </c>
    </row>
    <row r="9" spans="1:21" ht="30.75" customHeight="1" x14ac:dyDescent="0.25">
      <c r="A9" s="85"/>
      <c r="B9" s="83"/>
      <c r="C9" s="85"/>
      <c r="D9" s="85"/>
      <c r="E9" s="6" t="s">
        <v>6</v>
      </c>
      <c r="F9" s="6">
        <v>950.27</v>
      </c>
      <c r="G9" s="6" t="s">
        <v>8</v>
      </c>
      <c r="H9" s="6" t="s">
        <v>9</v>
      </c>
      <c r="I9" s="11" t="s">
        <v>10</v>
      </c>
      <c r="J9" s="6" t="s">
        <v>6</v>
      </c>
      <c r="K9" s="6">
        <v>950.27</v>
      </c>
      <c r="L9" s="6" t="s">
        <v>8</v>
      </c>
      <c r="M9" s="6" t="s">
        <v>111</v>
      </c>
      <c r="N9" s="11" t="s">
        <v>10</v>
      </c>
      <c r="O9" s="6" t="s">
        <v>6</v>
      </c>
      <c r="P9" s="6">
        <v>950.27</v>
      </c>
      <c r="Q9" s="6" t="s">
        <v>8</v>
      </c>
      <c r="R9" s="6" t="s">
        <v>111</v>
      </c>
      <c r="S9" s="11" t="s">
        <v>10</v>
      </c>
      <c r="T9" s="83"/>
      <c r="U9" s="90"/>
    </row>
    <row r="10" spans="1:21" ht="15.75" customHeight="1" x14ac:dyDescent="0.25">
      <c r="A10" s="49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</row>
    <row r="11" spans="1:21" ht="15.75" customHeight="1" x14ac:dyDescent="0.25">
      <c r="A11" s="52" t="s">
        <v>36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</row>
    <row r="12" spans="1:21" x14ac:dyDescent="0.25">
      <c r="A12" s="46">
        <v>1</v>
      </c>
      <c r="B12" s="46" t="s">
        <v>11</v>
      </c>
      <c r="C12" s="46" t="s">
        <v>12</v>
      </c>
      <c r="D12" s="12" t="s">
        <v>13</v>
      </c>
      <c r="E12" s="19">
        <v>1.3</v>
      </c>
      <c r="F12" s="20">
        <f>E12*950.27</f>
        <v>1235.3510000000001</v>
      </c>
      <c r="G12" s="12">
        <v>28</v>
      </c>
      <c r="H12" s="12">
        <f t="shared" ref="H12:H77" si="0">(F12+G12)*10%</f>
        <v>126.33510000000001</v>
      </c>
      <c r="I12" s="20">
        <v>1450</v>
      </c>
      <c r="J12" s="12">
        <v>1.1200000000000001</v>
      </c>
      <c r="K12" s="20">
        <f>J12*950.27</f>
        <v>1064.3024</v>
      </c>
      <c r="L12" s="12">
        <v>28</v>
      </c>
      <c r="M12" s="12">
        <f t="shared" ref="M12:M77" si="1">(K12+L12)*10%</f>
        <v>109.23024000000001</v>
      </c>
      <c r="N12" s="20">
        <v>1250</v>
      </c>
      <c r="O12" s="19">
        <v>1</v>
      </c>
      <c r="P12" s="20">
        <f>O12*950.27</f>
        <v>950.27</v>
      </c>
      <c r="Q12" s="12">
        <v>28</v>
      </c>
      <c r="R12" s="12">
        <f>(P12+Q12)*10%</f>
        <v>97.826999999999998</v>
      </c>
      <c r="S12" s="20">
        <v>1000</v>
      </c>
      <c r="T12" s="12">
        <v>850</v>
      </c>
      <c r="U12" s="6">
        <f>S12*1.2</f>
        <v>1200</v>
      </c>
    </row>
    <row r="13" spans="1:21" x14ac:dyDescent="0.25">
      <c r="A13" s="55"/>
      <c r="B13" s="55"/>
      <c r="C13" s="55"/>
      <c r="D13" s="12" t="s">
        <v>14</v>
      </c>
      <c r="E13" s="12">
        <v>1.42</v>
      </c>
      <c r="F13" s="20">
        <f t="shared" ref="F13:F94" si="2">E13*950.27</f>
        <v>1349.3833999999999</v>
      </c>
      <c r="G13" s="12">
        <v>28</v>
      </c>
      <c r="H13" s="12">
        <f t="shared" si="0"/>
        <v>137.73833999999999</v>
      </c>
      <c r="I13" s="20">
        <v>1600</v>
      </c>
      <c r="J13" s="12">
        <v>1.24</v>
      </c>
      <c r="K13" s="20">
        <f t="shared" ref="K13:K92" si="3">J13*950.27</f>
        <v>1178.3347999999999</v>
      </c>
      <c r="L13" s="12">
        <v>28</v>
      </c>
      <c r="M13" s="12">
        <f t="shared" si="1"/>
        <v>120.63347999999999</v>
      </c>
      <c r="N13" s="20">
        <v>1400</v>
      </c>
      <c r="O13" s="12">
        <v>1.1200000000000001</v>
      </c>
      <c r="P13" s="20">
        <f t="shared" ref="P13:P79" si="4">O13*950.27</f>
        <v>1064.3024</v>
      </c>
      <c r="Q13" s="12">
        <v>28</v>
      </c>
      <c r="R13" s="12">
        <f t="shared" ref="R13:R78" si="5">(P13+Q13)*10%</f>
        <v>109.23024000000001</v>
      </c>
      <c r="S13" s="20">
        <v>1100</v>
      </c>
      <c r="T13" s="12">
        <v>900</v>
      </c>
      <c r="U13" s="6">
        <f t="shared" ref="U13:U48" si="6">S13*1.2</f>
        <v>1320</v>
      </c>
    </row>
    <row r="14" spans="1:21" x14ac:dyDescent="0.25">
      <c r="A14" s="55"/>
      <c r="B14" s="55"/>
      <c r="C14" s="47"/>
      <c r="D14" s="12" t="s">
        <v>15</v>
      </c>
      <c r="E14" s="12">
        <v>1.54</v>
      </c>
      <c r="F14" s="20">
        <f t="shared" si="2"/>
        <v>1463.4158</v>
      </c>
      <c r="G14" s="12">
        <v>28</v>
      </c>
      <c r="H14" s="12">
        <f t="shared" si="0"/>
        <v>149.14158</v>
      </c>
      <c r="I14" s="20">
        <v>1700</v>
      </c>
      <c r="J14" s="12">
        <v>1.36</v>
      </c>
      <c r="K14" s="20">
        <f t="shared" si="3"/>
        <v>1292.3672000000001</v>
      </c>
      <c r="L14" s="12">
        <v>28</v>
      </c>
      <c r="M14" s="12">
        <f t="shared" si="1"/>
        <v>132.03672000000003</v>
      </c>
      <c r="N14" s="20">
        <v>1550</v>
      </c>
      <c r="O14" s="12">
        <v>1.24</v>
      </c>
      <c r="P14" s="20">
        <f t="shared" si="4"/>
        <v>1178.3347999999999</v>
      </c>
      <c r="Q14" s="12">
        <v>28</v>
      </c>
      <c r="R14" s="12">
        <f t="shared" si="5"/>
        <v>120.63347999999999</v>
      </c>
      <c r="S14" s="20">
        <v>1200</v>
      </c>
      <c r="T14" s="12">
        <v>1000</v>
      </c>
      <c r="U14" s="6">
        <f t="shared" si="6"/>
        <v>1440</v>
      </c>
    </row>
    <row r="15" spans="1:21" x14ac:dyDescent="0.25">
      <c r="A15" s="55"/>
      <c r="B15" s="55"/>
      <c r="C15" s="46" t="s">
        <v>16</v>
      </c>
      <c r="D15" s="12" t="s">
        <v>13</v>
      </c>
      <c r="E15" s="12">
        <v>1.72</v>
      </c>
      <c r="F15" s="20">
        <f t="shared" si="2"/>
        <v>1634.4643999999998</v>
      </c>
      <c r="G15" s="12">
        <v>28</v>
      </c>
      <c r="H15" s="12">
        <f t="shared" si="0"/>
        <v>166.24644000000001</v>
      </c>
      <c r="I15" s="20">
        <v>1900</v>
      </c>
      <c r="J15" s="12">
        <v>1.54</v>
      </c>
      <c r="K15" s="20">
        <f t="shared" si="3"/>
        <v>1463.4158</v>
      </c>
      <c r="L15" s="12">
        <v>28</v>
      </c>
      <c r="M15" s="12">
        <f t="shared" si="1"/>
        <v>149.14158</v>
      </c>
      <c r="N15" s="20">
        <v>1700</v>
      </c>
      <c r="O15" s="12">
        <v>1.42</v>
      </c>
      <c r="P15" s="20">
        <f t="shared" si="4"/>
        <v>1349.3833999999999</v>
      </c>
      <c r="Q15" s="12">
        <v>28</v>
      </c>
      <c r="R15" s="12">
        <f t="shared" si="5"/>
        <v>137.73833999999999</v>
      </c>
      <c r="S15" s="20">
        <v>1350</v>
      </c>
      <c r="T15" s="12">
        <v>1150</v>
      </c>
      <c r="U15" s="6">
        <f t="shared" si="6"/>
        <v>1620</v>
      </c>
    </row>
    <row r="16" spans="1:21" x14ac:dyDescent="0.25">
      <c r="A16" s="55"/>
      <c r="B16" s="55"/>
      <c r="C16" s="55"/>
      <c r="D16" s="12" t="s">
        <v>14</v>
      </c>
      <c r="E16" s="19">
        <v>1.9</v>
      </c>
      <c r="F16" s="20">
        <f t="shared" si="2"/>
        <v>1805.5129999999999</v>
      </c>
      <c r="G16" s="12">
        <v>28</v>
      </c>
      <c r="H16" s="12">
        <f t="shared" si="0"/>
        <v>183.35130000000001</v>
      </c>
      <c r="I16" s="20">
        <v>2100</v>
      </c>
      <c r="J16" s="12">
        <v>1.72</v>
      </c>
      <c r="K16" s="20">
        <f t="shared" si="3"/>
        <v>1634.4643999999998</v>
      </c>
      <c r="L16" s="12">
        <v>28</v>
      </c>
      <c r="M16" s="12">
        <f t="shared" si="1"/>
        <v>166.24644000000001</v>
      </c>
      <c r="N16" s="20">
        <v>1900</v>
      </c>
      <c r="O16" s="19">
        <v>1.6</v>
      </c>
      <c r="P16" s="20">
        <f t="shared" si="4"/>
        <v>1520.432</v>
      </c>
      <c r="Q16" s="12">
        <v>28</v>
      </c>
      <c r="R16" s="12">
        <f t="shared" si="5"/>
        <v>154.84320000000002</v>
      </c>
      <c r="S16" s="20">
        <v>1500</v>
      </c>
      <c r="T16" s="12">
        <v>1300</v>
      </c>
      <c r="U16" s="6">
        <f t="shared" si="6"/>
        <v>1800</v>
      </c>
    </row>
    <row r="17" spans="1:21" x14ac:dyDescent="0.25">
      <c r="A17" s="55"/>
      <c r="B17" s="55"/>
      <c r="C17" s="47"/>
      <c r="D17" s="12" t="s">
        <v>15</v>
      </c>
      <c r="E17" s="12">
        <v>2.08</v>
      </c>
      <c r="F17" s="20">
        <f t="shared" si="2"/>
        <v>1976.5616</v>
      </c>
      <c r="G17" s="12">
        <v>28</v>
      </c>
      <c r="H17" s="12">
        <f t="shared" si="0"/>
        <v>200.45616000000001</v>
      </c>
      <c r="I17" s="20">
        <v>2300</v>
      </c>
      <c r="J17" s="19">
        <v>1.9</v>
      </c>
      <c r="K17" s="20">
        <f t="shared" si="3"/>
        <v>1805.5129999999999</v>
      </c>
      <c r="L17" s="12">
        <v>28</v>
      </c>
      <c r="M17" s="12">
        <f t="shared" si="1"/>
        <v>183.35130000000001</v>
      </c>
      <c r="N17" s="20">
        <v>2100</v>
      </c>
      <c r="O17" s="12">
        <v>1.78</v>
      </c>
      <c r="P17" s="20">
        <f t="shared" si="4"/>
        <v>1691.4806000000001</v>
      </c>
      <c r="Q17" s="12">
        <v>28</v>
      </c>
      <c r="R17" s="12">
        <f t="shared" si="5"/>
        <v>171.94806000000003</v>
      </c>
      <c r="S17" s="20">
        <v>1750</v>
      </c>
      <c r="T17" s="12">
        <v>1500</v>
      </c>
      <c r="U17" s="6">
        <f t="shared" si="6"/>
        <v>2100</v>
      </c>
    </row>
    <row r="18" spans="1:21" x14ac:dyDescent="0.25">
      <c r="A18" s="55"/>
      <c r="B18" s="55"/>
      <c r="C18" s="46" t="s">
        <v>17</v>
      </c>
      <c r="D18" s="12" t="s">
        <v>13</v>
      </c>
      <c r="E18" s="12">
        <v>2.3199999999999998</v>
      </c>
      <c r="F18" s="20">
        <f t="shared" si="2"/>
        <v>2204.6263999999996</v>
      </c>
      <c r="G18" s="12">
        <v>28</v>
      </c>
      <c r="H18" s="12">
        <f t="shared" si="0"/>
        <v>223.26263999999998</v>
      </c>
      <c r="I18" s="20">
        <v>2550</v>
      </c>
      <c r="J18" s="12">
        <v>2.14</v>
      </c>
      <c r="K18" s="20">
        <f t="shared" si="3"/>
        <v>2033.5778</v>
      </c>
      <c r="L18" s="12">
        <v>28</v>
      </c>
      <c r="M18" s="12">
        <f t="shared" si="1"/>
        <v>206.15778</v>
      </c>
      <c r="N18" s="20">
        <v>2350</v>
      </c>
      <c r="O18" s="12">
        <v>2.02</v>
      </c>
      <c r="P18" s="20">
        <f t="shared" si="4"/>
        <v>1919.5454</v>
      </c>
      <c r="Q18" s="12">
        <v>28</v>
      </c>
      <c r="R18" s="12">
        <f t="shared" si="5"/>
        <v>194.75454000000002</v>
      </c>
      <c r="S18" s="20">
        <v>1850</v>
      </c>
      <c r="T18" s="12">
        <v>1650</v>
      </c>
      <c r="U18" s="6">
        <f t="shared" si="6"/>
        <v>2220</v>
      </c>
    </row>
    <row r="19" spans="1:21" x14ac:dyDescent="0.25">
      <c r="A19" s="55"/>
      <c r="B19" s="55"/>
      <c r="C19" s="55"/>
      <c r="D19" s="12" t="s">
        <v>14</v>
      </c>
      <c r="E19" s="12">
        <v>2.56</v>
      </c>
      <c r="F19" s="20">
        <f t="shared" si="2"/>
        <v>2432.6912000000002</v>
      </c>
      <c r="G19" s="12">
        <v>28</v>
      </c>
      <c r="H19" s="12">
        <f t="shared" si="0"/>
        <v>246.06912000000003</v>
      </c>
      <c r="I19" s="20">
        <v>2850</v>
      </c>
      <c r="J19" s="12">
        <v>2.38</v>
      </c>
      <c r="K19" s="20">
        <f t="shared" si="3"/>
        <v>2261.6425999999997</v>
      </c>
      <c r="L19" s="12">
        <v>28</v>
      </c>
      <c r="M19" s="12">
        <f t="shared" si="1"/>
        <v>228.96425999999997</v>
      </c>
      <c r="N19" s="20">
        <v>2650</v>
      </c>
      <c r="O19" s="12">
        <v>2.2599999999999998</v>
      </c>
      <c r="P19" s="20">
        <f t="shared" si="4"/>
        <v>2147.6101999999996</v>
      </c>
      <c r="Q19" s="12">
        <v>28</v>
      </c>
      <c r="R19" s="12">
        <f t="shared" si="5"/>
        <v>217.56101999999998</v>
      </c>
      <c r="S19" s="20">
        <v>2050</v>
      </c>
      <c r="T19" s="12">
        <v>1800</v>
      </c>
      <c r="U19" s="6">
        <f t="shared" si="6"/>
        <v>2460</v>
      </c>
    </row>
    <row r="20" spans="1:21" x14ac:dyDescent="0.25">
      <c r="A20" s="47"/>
      <c r="B20" s="47"/>
      <c r="C20" s="47"/>
      <c r="D20" s="12" t="s">
        <v>15</v>
      </c>
      <c r="E20" s="19">
        <v>2.8</v>
      </c>
      <c r="F20" s="20">
        <f t="shared" si="2"/>
        <v>2660.7559999999999</v>
      </c>
      <c r="G20" s="12">
        <v>28</v>
      </c>
      <c r="H20" s="12">
        <f t="shared" si="0"/>
        <v>268.87560000000002</v>
      </c>
      <c r="I20" s="20">
        <v>3100</v>
      </c>
      <c r="J20" s="12">
        <v>2.62</v>
      </c>
      <c r="K20" s="20">
        <f t="shared" si="3"/>
        <v>2489.7074000000002</v>
      </c>
      <c r="L20" s="12">
        <v>28</v>
      </c>
      <c r="M20" s="12">
        <f t="shared" si="1"/>
        <v>251.77074000000005</v>
      </c>
      <c r="N20" s="20">
        <v>2900</v>
      </c>
      <c r="O20" s="19">
        <v>2.5</v>
      </c>
      <c r="P20" s="20">
        <f t="shared" si="4"/>
        <v>2375.6750000000002</v>
      </c>
      <c r="Q20" s="12">
        <v>28</v>
      </c>
      <c r="R20" s="12">
        <f t="shared" si="5"/>
        <v>240.36750000000004</v>
      </c>
      <c r="S20" s="20">
        <v>2300</v>
      </c>
      <c r="T20" s="12">
        <v>2000</v>
      </c>
      <c r="U20" s="6">
        <f t="shared" si="6"/>
        <v>2760</v>
      </c>
    </row>
    <row r="21" spans="1:21" x14ac:dyDescent="0.25">
      <c r="A21" s="46">
        <v>2</v>
      </c>
      <c r="B21" s="46" t="s">
        <v>18</v>
      </c>
      <c r="C21" s="46" t="s">
        <v>12</v>
      </c>
      <c r="D21" s="12" t="s">
        <v>13</v>
      </c>
      <c r="E21" s="12">
        <v>0.89</v>
      </c>
      <c r="F21" s="20">
        <f t="shared" si="2"/>
        <v>845.74030000000005</v>
      </c>
      <c r="G21" s="12">
        <v>28</v>
      </c>
      <c r="H21" s="12">
        <f t="shared" si="0"/>
        <v>87.374030000000005</v>
      </c>
      <c r="I21" s="20">
        <v>1000</v>
      </c>
      <c r="J21" s="12">
        <v>0.77</v>
      </c>
      <c r="K21" s="20">
        <f t="shared" si="3"/>
        <v>731.7079</v>
      </c>
      <c r="L21" s="12">
        <v>28</v>
      </c>
      <c r="M21" s="12">
        <f t="shared" si="1"/>
        <v>75.970790000000008</v>
      </c>
      <c r="N21" s="20">
        <v>900</v>
      </c>
      <c r="O21" s="12">
        <v>0.65</v>
      </c>
      <c r="P21" s="20">
        <f t="shared" si="4"/>
        <v>617.67550000000006</v>
      </c>
      <c r="Q21" s="12">
        <v>28</v>
      </c>
      <c r="R21" s="12">
        <f t="shared" si="5"/>
        <v>64.567550000000011</v>
      </c>
      <c r="S21" s="20">
        <v>750</v>
      </c>
      <c r="T21" s="12">
        <v>550</v>
      </c>
      <c r="U21" s="6">
        <f t="shared" si="6"/>
        <v>900</v>
      </c>
    </row>
    <row r="22" spans="1:21" x14ac:dyDescent="0.25">
      <c r="A22" s="55"/>
      <c r="B22" s="55"/>
      <c r="C22" s="55"/>
      <c r="D22" s="12" t="s">
        <v>14</v>
      </c>
      <c r="E22" s="12">
        <v>1.01</v>
      </c>
      <c r="F22" s="20">
        <f t="shared" si="2"/>
        <v>959.77269999999999</v>
      </c>
      <c r="G22" s="12">
        <v>28</v>
      </c>
      <c r="H22" s="12">
        <f t="shared" si="0"/>
        <v>98.777270000000001</v>
      </c>
      <c r="I22" s="20">
        <v>1150</v>
      </c>
      <c r="J22" s="12">
        <v>0.89</v>
      </c>
      <c r="K22" s="20">
        <f t="shared" si="3"/>
        <v>845.74030000000005</v>
      </c>
      <c r="L22" s="12">
        <v>28</v>
      </c>
      <c r="M22" s="12">
        <f t="shared" si="1"/>
        <v>87.374030000000005</v>
      </c>
      <c r="N22" s="20">
        <v>1000</v>
      </c>
      <c r="O22" s="12">
        <v>0.77</v>
      </c>
      <c r="P22" s="20">
        <f t="shared" si="4"/>
        <v>731.7079</v>
      </c>
      <c r="Q22" s="12">
        <v>28</v>
      </c>
      <c r="R22" s="12">
        <f t="shared" si="5"/>
        <v>75.970790000000008</v>
      </c>
      <c r="S22" s="20">
        <v>950</v>
      </c>
      <c r="T22" s="12">
        <v>700</v>
      </c>
      <c r="U22" s="6">
        <f t="shared" si="6"/>
        <v>1140</v>
      </c>
    </row>
    <row r="23" spans="1:21" x14ac:dyDescent="0.25">
      <c r="A23" s="55"/>
      <c r="B23" s="55"/>
      <c r="C23" s="47"/>
      <c r="D23" s="12" t="s">
        <v>15</v>
      </c>
      <c r="E23" s="12">
        <v>1.1299999999999999</v>
      </c>
      <c r="F23" s="20">
        <f t="shared" si="2"/>
        <v>1073.8050999999998</v>
      </c>
      <c r="G23" s="12">
        <v>28</v>
      </c>
      <c r="H23" s="12">
        <f t="shared" si="0"/>
        <v>110.18050999999998</v>
      </c>
      <c r="I23" s="20">
        <v>1250</v>
      </c>
      <c r="J23" s="12">
        <v>1.01</v>
      </c>
      <c r="K23" s="20">
        <f t="shared" si="3"/>
        <v>959.77269999999999</v>
      </c>
      <c r="L23" s="12">
        <v>28</v>
      </c>
      <c r="M23" s="12">
        <f t="shared" si="1"/>
        <v>98.777270000000001</v>
      </c>
      <c r="N23" s="20">
        <v>1150</v>
      </c>
      <c r="O23" s="12">
        <v>0.89</v>
      </c>
      <c r="P23" s="20">
        <f t="shared" si="4"/>
        <v>845.74030000000005</v>
      </c>
      <c r="Q23" s="12">
        <v>28</v>
      </c>
      <c r="R23" s="12">
        <f t="shared" si="5"/>
        <v>87.374030000000005</v>
      </c>
      <c r="S23" s="20">
        <v>1000</v>
      </c>
      <c r="T23" s="12">
        <v>750</v>
      </c>
      <c r="U23" s="6">
        <f t="shared" si="6"/>
        <v>1200</v>
      </c>
    </row>
    <row r="24" spans="1:21" x14ac:dyDescent="0.25">
      <c r="A24" s="55"/>
      <c r="B24" s="55"/>
      <c r="C24" s="46" t="s">
        <v>16</v>
      </c>
      <c r="D24" s="12" t="s">
        <v>13</v>
      </c>
      <c r="E24" s="12">
        <v>1.28</v>
      </c>
      <c r="F24" s="20">
        <f t="shared" si="2"/>
        <v>1216.3456000000001</v>
      </c>
      <c r="G24" s="12">
        <v>28</v>
      </c>
      <c r="H24" s="12">
        <f t="shared" si="0"/>
        <v>124.43456000000002</v>
      </c>
      <c r="I24" s="20">
        <v>1450</v>
      </c>
      <c r="J24" s="12">
        <v>1.1599999999999999</v>
      </c>
      <c r="K24" s="20">
        <f t="shared" si="3"/>
        <v>1102.3131999999998</v>
      </c>
      <c r="L24" s="12">
        <v>28</v>
      </c>
      <c r="M24" s="12">
        <f t="shared" si="1"/>
        <v>113.03131999999999</v>
      </c>
      <c r="N24" s="20">
        <v>1300</v>
      </c>
      <c r="O24" s="12">
        <v>1.04</v>
      </c>
      <c r="P24" s="20">
        <f t="shared" si="4"/>
        <v>988.2808</v>
      </c>
      <c r="Q24" s="12">
        <v>28</v>
      </c>
      <c r="R24" s="12">
        <f t="shared" si="5"/>
        <v>101.62808000000001</v>
      </c>
      <c r="S24" s="20">
        <v>1150</v>
      </c>
      <c r="T24" s="12">
        <v>900</v>
      </c>
      <c r="U24" s="6">
        <f t="shared" si="6"/>
        <v>1380</v>
      </c>
    </row>
    <row r="25" spans="1:21" x14ac:dyDescent="0.25">
      <c r="A25" s="55"/>
      <c r="B25" s="55"/>
      <c r="C25" s="55"/>
      <c r="D25" s="12" t="s">
        <v>14</v>
      </c>
      <c r="E25" s="12">
        <v>1.43</v>
      </c>
      <c r="F25" s="20">
        <f t="shared" si="2"/>
        <v>1358.8860999999999</v>
      </c>
      <c r="G25" s="12">
        <v>28</v>
      </c>
      <c r="H25" s="12">
        <f t="shared" si="0"/>
        <v>138.68861000000001</v>
      </c>
      <c r="I25" s="20">
        <v>1600</v>
      </c>
      <c r="J25" s="12">
        <v>1.31</v>
      </c>
      <c r="K25" s="20">
        <f t="shared" si="3"/>
        <v>1244.8537000000001</v>
      </c>
      <c r="L25" s="12">
        <v>28</v>
      </c>
      <c r="M25" s="12">
        <f t="shared" si="1"/>
        <v>127.28537000000001</v>
      </c>
      <c r="N25" s="20">
        <v>1450</v>
      </c>
      <c r="O25" s="12">
        <v>1.19</v>
      </c>
      <c r="P25" s="20">
        <f t="shared" si="4"/>
        <v>1130.8212999999998</v>
      </c>
      <c r="Q25" s="12">
        <v>28</v>
      </c>
      <c r="R25" s="12">
        <f t="shared" si="5"/>
        <v>115.88212999999999</v>
      </c>
      <c r="S25" s="20">
        <v>1250</v>
      </c>
      <c r="T25" s="12">
        <v>1000</v>
      </c>
      <c r="U25" s="6">
        <f t="shared" si="6"/>
        <v>1500</v>
      </c>
    </row>
    <row r="26" spans="1:21" x14ac:dyDescent="0.25">
      <c r="A26" s="55"/>
      <c r="B26" s="55"/>
      <c r="C26" s="47"/>
      <c r="D26" s="12" t="s">
        <v>15</v>
      </c>
      <c r="E26" s="12">
        <v>1.58</v>
      </c>
      <c r="F26" s="20">
        <f t="shared" si="2"/>
        <v>1501.4266</v>
      </c>
      <c r="G26" s="12">
        <v>28</v>
      </c>
      <c r="H26" s="12">
        <f t="shared" si="0"/>
        <v>152.94266000000002</v>
      </c>
      <c r="I26" s="20">
        <v>1750</v>
      </c>
      <c r="J26" s="12">
        <v>1.46</v>
      </c>
      <c r="K26" s="20">
        <f t="shared" si="3"/>
        <v>1387.3942</v>
      </c>
      <c r="L26" s="12">
        <v>28</v>
      </c>
      <c r="M26" s="12">
        <f t="shared" si="1"/>
        <v>141.53942000000001</v>
      </c>
      <c r="N26" s="20">
        <v>1650</v>
      </c>
      <c r="O26" s="12">
        <v>1.34</v>
      </c>
      <c r="P26" s="20">
        <f t="shared" si="4"/>
        <v>1273.3618000000001</v>
      </c>
      <c r="Q26" s="12">
        <v>28</v>
      </c>
      <c r="R26" s="12">
        <f t="shared" si="5"/>
        <v>130.13618000000002</v>
      </c>
      <c r="S26" s="20">
        <v>1400</v>
      </c>
      <c r="T26" s="12">
        <v>1150</v>
      </c>
      <c r="U26" s="6">
        <f t="shared" si="6"/>
        <v>1680</v>
      </c>
    </row>
    <row r="27" spans="1:21" x14ac:dyDescent="0.25">
      <c r="A27" s="55"/>
      <c r="B27" s="55"/>
      <c r="C27" s="46" t="s">
        <v>17</v>
      </c>
      <c r="D27" s="12" t="s">
        <v>13</v>
      </c>
      <c r="E27" s="12">
        <v>1.73</v>
      </c>
      <c r="F27" s="20">
        <f t="shared" si="2"/>
        <v>1643.9670999999998</v>
      </c>
      <c r="G27" s="12">
        <v>28</v>
      </c>
      <c r="H27" s="12">
        <f t="shared" si="0"/>
        <v>167.19671</v>
      </c>
      <c r="I27" s="20">
        <v>1900</v>
      </c>
      <c r="J27" s="12">
        <v>1.61</v>
      </c>
      <c r="K27" s="20">
        <f t="shared" si="3"/>
        <v>1529.9347</v>
      </c>
      <c r="L27" s="12">
        <v>28</v>
      </c>
      <c r="M27" s="12">
        <f t="shared" si="1"/>
        <v>155.79347000000001</v>
      </c>
      <c r="N27" s="20">
        <v>1800</v>
      </c>
      <c r="O27" s="12">
        <v>1.49</v>
      </c>
      <c r="P27" s="20">
        <f t="shared" si="4"/>
        <v>1415.9023</v>
      </c>
      <c r="Q27" s="12">
        <v>28</v>
      </c>
      <c r="R27" s="12">
        <f t="shared" si="5"/>
        <v>144.39023</v>
      </c>
      <c r="S27" s="20">
        <v>1500</v>
      </c>
      <c r="T27" s="12">
        <v>1250</v>
      </c>
      <c r="U27" s="6">
        <f t="shared" si="6"/>
        <v>1800</v>
      </c>
    </row>
    <row r="28" spans="1:21" x14ac:dyDescent="0.25">
      <c r="A28" s="55"/>
      <c r="B28" s="55"/>
      <c r="C28" s="55"/>
      <c r="D28" s="12" t="s">
        <v>14</v>
      </c>
      <c r="E28" s="12">
        <v>1.88</v>
      </c>
      <c r="F28" s="20">
        <f t="shared" si="2"/>
        <v>1786.5075999999999</v>
      </c>
      <c r="G28" s="12">
        <v>28</v>
      </c>
      <c r="H28" s="12">
        <f t="shared" si="0"/>
        <v>181.45076</v>
      </c>
      <c r="I28" s="20">
        <v>2100</v>
      </c>
      <c r="J28" s="12">
        <v>1.76</v>
      </c>
      <c r="K28" s="20">
        <f t="shared" si="3"/>
        <v>1672.4752000000001</v>
      </c>
      <c r="L28" s="12">
        <v>28</v>
      </c>
      <c r="M28" s="12">
        <f t="shared" si="1"/>
        <v>170.04752000000002</v>
      </c>
      <c r="N28" s="20">
        <v>2000</v>
      </c>
      <c r="O28" s="12">
        <v>1.64</v>
      </c>
      <c r="P28" s="20">
        <f t="shared" si="4"/>
        <v>1558.4427999999998</v>
      </c>
      <c r="Q28" s="12">
        <v>28</v>
      </c>
      <c r="R28" s="12">
        <f t="shared" si="5"/>
        <v>158.64427999999998</v>
      </c>
      <c r="S28" s="20">
        <v>1650</v>
      </c>
      <c r="T28" s="12">
        <v>1400</v>
      </c>
      <c r="U28" s="6">
        <f t="shared" si="6"/>
        <v>1980</v>
      </c>
    </row>
    <row r="29" spans="1:21" x14ac:dyDescent="0.25">
      <c r="A29" s="47"/>
      <c r="B29" s="47"/>
      <c r="C29" s="47"/>
      <c r="D29" s="12" t="s">
        <v>15</v>
      </c>
      <c r="E29" s="12">
        <v>2.0299999999999998</v>
      </c>
      <c r="F29" s="20">
        <f t="shared" si="2"/>
        <v>1929.0480999999997</v>
      </c>
      <c r="G29" s="12">
        <v>28</v>
      </c>
      <c r="H29" s="12">
        <f t="shared" si="0"/>
        <v>195.70480999999998</v>
      </c>
      <c r="I29" s="20">
        <v>2250</v>
      </c>
      <c r="J29" s="12">
        <v>1.91</v>
      </c>
      <c r="K29" s="20">
        <f t="shared" si="3"/>
        <v>1815.0156999999999</v>
      </c>
      <c r="L29" s="12">
        <v>28</v>
      </c>
      <c r="M29" s="12">
        <f t="shared" si="1"/>
        <v>184.30157</v>
      </c>
      <c r="N29" s="20">
        <v>2100</v>
      </c>
      <c r="O29" s="12">
        <v>1.79</v>
      </c>
      <c r="P29" s="20">
        <f t="shared" si="4"/>
        <v>1700.9833000000001</v>
      </c>
      <c r="Q29" s="12">
        <v>28</v>
      </c>
      <c r="R29" s="12">
        <f t="shared" si="5"/>
        <v>172.89833000000002</v>
      </c>
      <c r="S29" s="20">
        <v>1850</v>
      </c>
      <c r="T29" s="12">
        <v>1550</v>
      </c>
      <c r="U29" s="6">
        <f t="shared" si="6"/>
        <v>2220</v>
      </c>
    </row>
    <row r="30" spans="1:21" x14ac:dyDescent="0.25">
      <c r="A30" s="46">
        <v>3</v>
      </c>
      <c r="B30" s="46" t="s">
        <v>124</v>
      </c>
      <c r="C30" s="46" t="s">
        <v>20</v>
      </c>
      <c r="D30" s="12" t="s">
        <v>13</v>
      </c>
      <c r="E30" s="12">
        <v>1.1000000000000001</v>
      </c>
      <c r="F30" s="20">
        <f t="shared" si="2"/>
        <v>1045.297</v>
      </c>
      <c r="G30" s="12">
        <v>25</v>
      </c>
      <c r="H30" s="12">
        <f t="shared" si="0"/>
        <v>107.02970000000001</v>
      </c>
      <c r="I30" s="20">
        <v>1250</v>
      </c>
      <c r="J30" s="12">
        <v>0.96</v>
      </c>
      <c r="K30" s="20">
        <f t="shared" si="3"/>
        <v>912.25919999999996</v>
      </c>
      <c r="L30" s="12">
        <v>25</v>
      </c>
      <c r="M30" s="12">
        <f t="shared" si="1"/>
        <v>93.725920000000002</v>
      </c>
      <c r="N30" s="20">
        <v>1100</v>
      </c>
      <c r="O30" s="12">
        <v>0.82</v>
      </c>
      <c r="P30" s="20">
        <f t="shared" si="4"/>
        <v>779.2213999999999</v>
      </c>
      <c r="Q30" s="12">
        <v>25</v>
      </c>
      <c r="R30" s="12">
        <f t="shared" si="5"/>
        <v>80.422139999999999</v>
      </c>
      <c r="S30" s="20">
        <v>950</v>
      </c>
      <c r="T30" s="12">
        <v>700</v>
      </c>
      <c r="U30" s="6">
        <f t="shared" si="6"/>
        <v>1140</v>
      </c>
    </row>
    <row r="31" spans="1:21" x14ac:dyDescent="0.25">
      <c r="A31" s="55"/>
      <c r="B31" s="55"/>
      <c r="C31" s="47"/>
      <c r="D31" s="12" t="s">
        <v>21</v>
      </c>
      <c r="E31" s="12">
        <v>1.24</v>
      </c>
      <c r="F31" s="20">
        <f t="shared" si="2"/>
        <v>1178.3347999999999</v>
      </c>
      <c r="G31" s="12">
        <v>25</v>
      </c>
      <c r="H31" s="12">
        <f t="shared" si="0"/>
        <v>120.33347999999999</v>
      </c>
      <c r="I31" s="20">
        <v>1400</v>
      </c>
      <c r="J31" s="12">
        <v>1.1000000000000001</v>
      </c>
      <c r="K31" s="20">
        <f t="shared" si="3"/>
        <v>1045.297</v>
      </c>
      <c r="L31" s="12">
        <v>25</v>
      </c>
      <c r="M31" s="12">
        <f t="shared" si="1"/>
        <v>107.02970000000001</v>
      </c>
      <c r="N31" s="20">
        <v>1250</v>
      </c>
      <c r="O31" s="12">
        <v>0.96</v>
      </c>
      <c r="P31" s="20">
        <f t="shared" si="4"/>
        <v>912.25919999999996</v>
      </c>
      <c r="Q31" s="12">
        <v>25</v>
      </c>
      <c r="R31" s="12">
        <f t="shared" si="5"/>
        <v>93.725920000000002</v>
      </c>
      <c r="S31" s="20">
        <v>1200</v>
      </c>
      <c r="T31" s="12">
        <v>850</v>
      </c>
      <c r="U31" s="6">
        <f t="shared" si="6"/>
        <v>1440</v>
      </c>
    </row>
    <row r="32" spans="1:21" x14ac:dyDescent="0.25">
      <c r="A32" s="55"/>
      <c r="B32" s="55"/>
      <c r="C32" s="46" t="s">
        <v>17</v>
      </c>
      <c r="D32" s="12" t="s">
        <v>13</v>
      </c>
      <c r="E32" s="12">
        <v>1.38</v>
      </c>
      <c r="F32" s="20">
        <f t="shared" si="2"/>
        <v>1311.3725999999999</v>
      </c>
      <c r="G32" s="12">
        <v>25</v>
      </c>
      <c r="H32" s="12">
        <f t="shared" si="0"/>
        <v>133.63726</v>
      </c>
      <c r="I32" s="20">
        <v>1550</v>
      </c>
      <c r="J32" s="12">
        <v>1.24</v>
      </c>
      <c r="K32" s="20">
        <f t="shared" si="3"/>
        <v>1178.3347999999999</v>
      </c>
      <c r="L32" s="12">
        <v>25</v>
      </c>
      <c r="M32" s="12">
        <f t="shared" si="1"/>
        <v>120.33347999999999</v>
      </c>
      <c r="N32" s="20">
        <v>1400</v>
      </c>
      <c r="O32" s="12">
        <v>1.1000000000000001</v>
      </c>
      <c r="P32" s="20">
        <f t="shared" si="4"/>
        <v>1045.297</v>
      </c>
      <c r="Q32" s="12">
        <v>25</v>
      </c>
      <c r="R32" s="12">
        <f t="shared" si="5"/>
        <v>107.02970000000001</v>
      </c>
      <c r="S32" s="20">
        <v>1250</v>
      </c>
      <c r="T32" s="12">
        <v>900</v>
      </c>
      <c r="U32" s="6">
        <f t="shared" si="6"/>
        <v>1500</v>
      </c>
    </row>
    <row r="33" spans="1:21" x14ac:dyDescent="0.25">
      <c r="A33" s="47"/>
      <c r="B33" s="47"/>
      <c r="C33" s="47"/>
      <c r="D33" s="12" t="s">
        <v>21</v>
      </c>
      <c r="E33" s="12">
        <v>1.52</v>
      </c>
      <c r="F33" s="20">
        <f t="shared" si="2"/>
        <v>1444.4104</v>
      </c>
      <c r="G33" s="12">
        <v>25</v>
      </c>
      <c r="H33" s="12">
        <f t="shared" si="0"/>
        <v>146.94104000000002</v>
      </c>
      <c r="I33" s="20">
        <v>1700</v>
      </c>
      <c r="J33" s="12">
        <v>1.38</v>
      </c>
      <c r="K33" s="20">
        <f t="shared" si="3"/>
        <v>1311.3725999999999</v>
      </c>
      <c r="L33" s="12">
        <v>25</v>
      </c>
      <c r="M33" s="12">
        <f t="shared" si="1"/>
        <v>133.63726</v>
      </c>
      <c r="N33" s="20">
        <v>1550</v>
      </c>
      <c r="O33" s="12">
        <v>1.24</v>
      </c>
      <c r="P33" s="20">
        <f t="shared" si="4"/>
        <v>1178.3347999999999</v>
      </c>
      <c r="Q33" s="12">
        <v>25</v>
      </c>
      <c r="R33" s="12">
        <f t="shared" si="5"/>
        <v>120.33347999999999</v>
      </c>
      <c r="S33" s="20">
        <v>1450</v>
      </c>
      <c r="T33" s="12">
        <v>1050</v>
      </c>
      <c r="U33" s="6">
        <f t="shared" si="6"/>
        <v>1740</v>
      </c>
    </row>
    <row r="34" spans="1:21" x14ac:dyDescent="0.25">
      <c r="A34" s="46">
        <v>4</v>
      </c>
      <c r="B34" s="46" t="s">
        <v>23</v>
      </c>
      <c r="C34" s="46" t="s">
        <v>12</v>
      </c>
      <c r="D34" s="12" t="s">
        <v>13</v>
      </c>
      <c r="E34" s="12">
        <v>0.83</v>
      </c>
      <c r="F34" s="20">
        <f t="shared" si="2"/>
        <v>788.72409999999991</v>
      </c>
      <c r="G34" s="12">
        <v>16</v>
      </c>
      <c r="H34" s="12">
        <f t="shared" si="0"/>
        <v>80.472409999999996</v>
      </c>
      <c r="I34" s="20">
        <v>950</v>
      </c>
      <c r="J34" s="12">
        <v>0.71</v>
      </c>
      <c r="K34" s="20">
        <f t="shared" si="3"/>
        <v>674.69169999999997</v>
      </c>
      <c r="L34" s="12">
        <v>16</v>
      </c>
      <c r="M34" s="12">
        <f t="shared" si="1"/>
        <v>69.06917</v>
      </c>
      <c r="N34" s="20">
        <v>800</v>
      </c>
      <c r="O34" s="12">
        <v>0.59</v>
      </c>
      <c r="P34" s="20">
        <f t="shared" si="4"/>
        <v>560.65929999999992</v>
      </c>
      <c r="Q34" s="12">
        <v>16</v>
      </c>
      <c r="R34" s="12">
        <f t="shared" si="5"/>
        <v>57.665929999999996</v>
      </c>
      <c r="S34" s="20">
        <v>650</v>
      </c>
      <c r="T34" s="12">
        <v>500</v>
      </c>
      <c r="U34" s="6">
        <f t="shared" si="6"/>
        <v>780</v>
      </c>
    </row>
    <row r="35" spans="1:21" x14ac:dyDescent="0.25">
      <c r="A35" s="55"/>
      <c r="B35" s="55"/>
      <c r="C35" s="55"/>
      <c r="D35" s="12" t="s">
        <v>14</v>
      </c>
      <c r="E35" s="12">
        <v>0.95</v>
      </c>
      <c r="F35" s="20">
        <f t="shared" si="2"/>
        <v>902.75649999999996</v>
      </c>
      <c r="G35" s="12">
        <v>16</v>
      </c>
      <c r="H35" s="12">
        <f t="shared" si="0"/>
        <v>91.875650000000007</v>
      </c>
      <c r="I35" s="20">
        <v>1050</v>
      </c>
      <c r="J35" s="12">
        <v>0.83</v>
      </c>
      <c r="K35" s="20">
        <f t="shared" si="3"/>
        <v>788.72409999999991</v>
      </c>
      <c r="L35" s="12">
        <v>16</v>
      </c>
      <c r="M35" s="12">
        <f t="shared" si="1"/>
        <v>80.472409999999996</v>
      </c>
      <c r="N35" s="20">
        <v>950</v>
      </c>
      <c r="O35" s="12">
        <v>0.71</v>
      </c>
      <c r="P35" s="20">
        <f t="shared" si="4"/>
        <v>674.69169999999997</v>
      </c>
      <c r="Q35" s="12">
        <v>16</v>
      </c>
      <c r="R35" s="12">
        <f t="shared" si="5"/>
        <v>69.06917</v>
      </c>
      <c r="S35" s="20">
        <v>750</v>
      </c>
      <c r="T35" s="12">
        <v>600</v>
      </c>
      <c r="U35" s="6">
        <f t="shared" si="6"/>
        <v>900</v>
      </c>
    </row>
    <row r="36" spans="1:21" x14ac:dyDescent="0.25">
      <c r="A36" s="55"/>
      <c r="B36" s="55"/>
      <c r="C36" s="47"/>
      <c r="D36" s="12" t="s">
        <v>15</v>
      </c>
      <c r="E36" s="12">
        <v>1.07</v>
      </c>
      <c r="F36" s="20">
        <f t="shared" si="2"/>
        <v>1016.7889</v>
      </c>
      <c r="G36" s="12">
        <v>16</v>
      </c>
      <c r="H36" s="12">
        <f t="shared" si="0"/>
        <v>103.27889</v>
      </c>
      <c r="I36" s="20">
        <v>1200</v>
      </c>
      <c r="J36" s="12">
        <v>0.95</v>
      </c>
      <c r="K36" s="20">
        <f t="shared" si="3"/>
        <v>902.75649999999996</v>
      </c>
      <c r="L36" s="12">
        <v>16</v>
      </c>
      <c r="M36" s="12">
        <f t="shared" si="1"/>
        <v>91.875650000000007</v>
      </c>
      <c r="N36" s="20">
        <v>1050</v>
      </c>
      <c r="O36" s="12">
        <v>0.83</v>
      </c>
      <c r="P36" s="20">
        <f t="shared" si="4"/>
        <v>788.72409999999991</v>
      </c>
      <c r="Q36" s="12">
        <v>16</v>
      </c>
      <c r="R36" s="12">
        <f t="shared" si="5"/>
        <v>80.472409999999996</v>
      </c>
      <c r="S36" s="20">
        <v>850</v>
      </c>
      <c r="T36" s="12">
        <v>700</v>
      </c>
      <c r="U36" s="6">
        <f t="shared" si="6"/>
        <v>1020</v>
      </c>
    </row>
    <row r="37" spans="1:21" x14ac:dyDescent="0.25">
      <c r="A37" s="55"/>
      <c r="B37" s="55"/>
      <c r="C37" s="46" t="s">
        <v>16</v>
      </c>
      <c r="D37" s="12" t="s">
        <v>13</v>
      </c>
      <c r="E37" s="12">
        <v>1.19</v>
      </c>
      <c r="F37" s="20">
        <f t="shared" si="2"/>
        <v>1130.8212999999998</v>
      </c>
      <c r="G37" s="12">
        <v>16</v>
      </c>
      <c r="H37" s="12">
        <f t="shared" si="0"/>
        <v>114.68212999999999</v>
      </c>
      <c r="I37" s="20">
        <v>1350</v>
      </c>
      <c r="J37" s="12">
        <v>1.07</v>
      </c>
      <c r="K37" s="20">
        <f t="shared" si="3"/>
        <v>1016.7889</v>
      </c>
      <c r="L37" s="12">
        <v>16</v>
      </c>
      <c r="M37" s="12">
        <f t="shared" si="1"/>
        <v>103.27889</v>
      </c>
      <c r="N37" s="20">
        <v>1200</v>
      </c>
      <c r="O37" s="12">
        <v>0.95</v>
      </c>
      <c r="P37" s="20">
        <f t="shared" si="4"/>
        <v>902.75649999999996</v>
      </c>
      <c r="Q37" s="12">
        <v>16</v>
      </c>
      <c r="R37" s="12">
        <f t="shared" si="5"/>
        <v>91.875650000000007</v>
      </c>
      <c r="S37" s="20">
        <v>950</v>
      </c>
      <c r="T37" s="12">
        <v>800</v>
      </c>
      <c r="U37" s="6">
        <f t="shared" si="6"/>
        <v>1140</v>
      </c>
    </row>
    <row r="38" spans="1:21" x14ac:dyDescent="0.25">
      <c r="A38" s="55"/>
      <c r="B38" s="55"/>
      <c r="C38" s="55"/>
      <c r="D38" s="12" t="s">
        <v>14</v>
      </c>
      <c r="E38" s="12">
        <v>1.32</v>
      </c>
      <c r="F38" s="20">
        <f t="shared" si="2"/>
        <v>1254.3564000000001</v>
      </c>
      <c r="G38" s="12">
        <v>16</v>
      </c>
      <c r="H38" s="12">
        <f t="shared" si="0"/>
        <v>127.03564000000001</v>
      </c>
      <c r="I38" s="20">
        <v>1450</v>
      </c>
      <c r="J38" s="12">
        <v>1.2</v>
      </c>
      <c r="K38" s="20">
        <f t="shared" si="3"/>
        <v>1140.3239999999998</v>
      </c>
      <c r="L38" s="12">
        <v>16</v>
      </c>
      <c r="M38" s="12">
        <f t="shared" si="1"/>
        <v>115.63239999999999</v>
      </c>
      <c r="N38" s="20">
        <v>1350</v>
      </c>
      <c r="O38" s="12">
        <v>1.08</v>
      </c>
      <c r="P38" s="20">
        <f t="shared" si="4"/>
        <v>1026.2916</v>
      </c>
      <c r="Q38" s="12">
        <v>16</v>
      </c>
      <c r="R38" s="12">
        <f t="shared" si="5"/>
        <v>104.22916000000001</v>
      </c>
      <c r="S38" s="20">
        <v>1100</v>
      </c>
      <c r="T38" s="12">
        <v>950</v>
      </c>
      <c r="U38" s="6">
        <f t="shared" si="6"/>
        <v>1320</v>
      </c>
    </row>
    <row r="39" spans="1:21" x14ac:dyDescent="0.25">
      <c r="A39" s="55"/>
      <c r="B39" s="55"/>
      <c r="C39" s="47"/>
      <c r="D39" s="12" t="s">
        <v>15</v>
      </c>
      <c r="E39" s="12">
        <v>1.44</v>
      </c>
      <c r="F39" s="20">
        <f t="shared" si="2"/>
        <v>1368.3887999999999</v>
      </c>
      <c r="G39" s="12">
        <v>16</v>
      </c>
      <c r="H39" s="12">
        <f t="shared" si="0"/>
        <v>138.43888000000001</v>
      </c>
      <c r="I39" s="20">
        <v>1600</v>
      </c>
      <c r="J39" s="12">
        <v>1.32</v>
      </c>
      <c r="K39" s="20">
        <f t="shared" si="3"/>
        <v>1254.3564000000001</v>
      </c>
      <c r="L39" s="12">
        <v>16</v>
      </c>
      <c r="M39" s="12">
        <f t="shared" si="1"/>
        <v>127.03564000000001</v>
      </c>
      <c r="N39" s="20">
        <v>1450</v>
      </c>
      <c r="O39" s="12">
        <v>1.2</v>
      </c>
      <c r="P39" s="20">
        <f t="shared" si="4"/>
        <v>1140.3239999999998</v>
      </c>
      <c r="Q39" s="12">
        <v>16</v>
      </c>
      <c r="R39" s="12">
        <f t="shared" si="5"/>
        <v>115.63239999999999</v>
      </c>
      <c r="S39" s="20">
        <v>1250</v>
      </c>
      <c r="T39" s="12">
        <v>1050</v>
      </c>
      <c r="U39" s="6">
        <f t="shared" si="6"/>
        <v>1500</v>
      </c>
    </row>
    <row r="40" spans="1:21" x14ac:dyDescent="0.25">
      <c r="A40" s="55"/>
      <c r="B40" s="55"/>
      <c r="C40" s="46" t="s">
        <v>17</v>
      </c>
      <c r="D40" s="12" t="s">
        <v>13</v>
      </c>
      <c r="E40" s="12">
        <v>1.59</v>
      </c>
      <c r="F40" s="20">
        <f t="shared" si="2"/>
        <v>1510.9293</v>
      </c>
      <c r="G40" s="12">
        <v>16</v>
      </c>
      <c r="H40" s="12">
        <f t="shared" si="0"/>
        <v>152.69293000000002</v>
      </c>
      <c r="I40" s="20">
        <v>1750</v>
      </c>
      <c r="J40" s="12">
        <v>1.47</v>
      </c>
      <c r="K40" s="20">
        <f t="shared" si="3"/>
        <v>1396.8969</v>
      </c>
      <c r="L40" s="12">
        <v>16</v>
      </c>
      <c r="M40" s="12">
        <f t="shared" si="1"/>
        <v>141.28969000000001</v>
      </c>
      <c r="N40" s="20">
        <v>1650</v>
      </c>
      <c r="O40" s="12">
        <v>1.35</v>
      </c>
      <c r="P40" s="20">
        <f t="shared" si="4"/>
        <v>1282.8645000000001</v>
      </c>
      <c r="Q40" s="12">
        <v>16</v>
      </c>
      <c r="R40" s="12">
        <f t="shared" si="5"/>
        <v>129.88645000000002</v>
      </c>
      <c r="S40" s="20">
        <v>1350</v>
      </c>
      <c r="T40" s="12">
        <v>1150</v>
      </c>
      <c r="U40" s="6">
        <f t="shared" si="6"/>
        <v>1620</v>
      </c>
    </row>
    <row r="41" spans="1:21" x14ac:dyDescent="0.25">
      <c r="A41" s="55"/>
      <c r="B41" s="55"/>
      <c r="C41" s="55"/>
      <c r="D41" s="12" t="s">
        <v>14</v>
      </c>
      <c r="E41" s="12">
        <v>1.74</v>
      </c>
      <c r="F41" s="20">
        <f t="shared" si="2"/>
        <v>1653.4697999999999</v>
      </c>
      <c r="G41" s="12">
        <v>16</v>
      </c>
      <c r="H41" s="12">
        <f t="shared" si="0"/>
        <v>166.94698</v>
      </c>
      <c r="I41" s="20">
        <v>1900</v>
      </c>
      <c r="J41" s="12">
        <v>1.62</v>
      </c>
      <c r="K41" s="20">
        <f t="shared" si="3"/>
        <v>1539.4374</v>
      </c>
      <c r="L41" s="12">
        <v>16</v>
      </c>
      <c r="M41" s="12">
        <f t="shared" si="1"/>
        <v>155.54374000000001</v>
      </c>
      <c r="N41" s="20">
        <v>1800</v>
      </c>
      <c r="O41" s="12">
        <v>1.5</v>
      </c>
      <c r="P41" s="20">
        <f t="shared" si="4"/>
        <v>1425.405</v>
      </c>
      <c r="Q41" s="12">
        <v>16</v>
      </c>
      <c r="R41" s="12">
        <f t="shared" si="5"/>
        <v>144.1405</v>
      </c>
      <c r="S41" s="20">
        <v>1450</v>
      </c>
      <c r="T41" s="12">
        <v>1250</v>
      </c>
      <c r="U41" s="6">
        <f t="shared" si="6"/>
        <v>1740</v>
      </c>
    </row>
    <row r="42" spans="1:21" x14ac:dyDescent="0.25">
      <c r="A42" s="47"/>
      <c r="B42" s="47"/>
      <c r="C42" s="47"/>
      <c r="D42" s="12" t="s">
        <v>15</v>
      </c>
      <c r="E42" s="12">
        <v>1.89</v>
      </c>
      <c r="F42" s="20">
        <f t="shared" si="2"/>
        <v>1796.0102999999999</v>
      </c>
      <c r="G42" s="12">
        <v>16</v>
      </c>
      <c r="H42" s="12">
        <f t="shared" si="0"/>
        <v>181.20103</v>
      </c>
      <c r="I42" s="20">
        <v>2100</v>
      </c>
      <c r="J42" s="12">
        <v>1.77</v>
      </c>
      <c r="K42" s="20">
        <f t="shared" si="3"/>
        <v>1681.9779000000001</v>
      </c>
      <c r="L42" s="12">
        <v>16</v>
      </c>
      <c r="M42" s="12">
        <f t="shared" si="1"/>
        <v>169.79779000000002</v>
      </c>
      <c r="N42" s="20">
        <v>1950</v>
      </c>
      <c r="O42" s="12">
        <v>1.65</v>
      </c>
      <c r="P42" s="20">
        <f t="shared" si="4"/>
        <v>1567.9454999999998</v>
      </c>
      <c r="Q42" s="12">
        <v>16</v>
      </c>
      <c r="R42" s="12">
        <f t="shared" si="5"/>
        <v>158.39454999999998</v>
      </c>
      <c r="S42" s="20">
        <v>1550</v>
      </c>
      <c r="T42" s="12">
        <v>1350</v>
      </c>
      <c r="U42" s="6">
        <f t="shared" si="6"/>
        <v>1860</v>
      </c>
    </row>
    <row r="43" spans="1:21" x14ac:dyDescent="0.25">
      <c r="A43" s="46">
        <v>5</v>
      </c>
      <c r="B43" s="62" t="s">
        <v>143</v>
      </c>
      <c r="C43" s="46" t="s">
        <v>20</v>
      </c>
      <c r="D43" s="12" t="s">
        <v>13</v>
      </c>
      <c r="E43" s="12">
        <v>0.95</v>
      </c>
      <c r="F43" s="20">
        <f t="shared" si="2"/>
        <v>902.75649999999996</v>
      </c>
      <c r="G43" s="12">
        <v>16</v>
      </c>
      <c r="H43" s="12">
        <f t="shared" si="0"/>
        <v>91.875650000000007</v>
      </c>
      <c r="I43" s="20">
        <v>1050</v>
      </c>
      <c r="J43" s="12">
        <v>0.83</v>
      </c>
      <c r="K43" s="20">
        <f t="shared" si="3"/>
        <v>788.72409999999991</v>
      </c>
      <c r="L43" s="12">
        <v>16</v>
      </c>
      <c r="M43" s="12">
        <f t="shared" si="1"/>
        <v>80.472409999999996</v>
      </c>
      <c r="N43" s="45">
        <v>950</v>
      </c>
      <c r="O43" s="12">
        <v>0.71</v>
      </c>
      <c r="P43" s="20">
        <f t="shared" si="4"/>
        <v>674.69169999999997</v>
      </c>
      <c r="Q43" s="12">
        <v>16</v>
      </c>
      <c r="R43" s="12">
        <f t="shared" si="5"/>
        <v>69.06917</v>
      </c>
      <c r="S43" s="20">
        <v>850</v>
      </c>
      <c r="T43" s="12">
        <v>600</v>
      </c>
      <c r="U43" s="6">
        <f t="shared" si="6"/>
        <v>1020</v>
      </c>
    </row>
    <row r="44" spans="1:21" x14ac:dyDescent="0.25">
      <c r="A44" s="55"/>
      <c r="B44" s="63"/>
      <c r="C44" s="55"/>
      <c r="D44" s="12" t="s">
        <v>14</v>
      </c>
      <c r="E44" s="12">
        <v>1.03</v>
      </c>
      <c r="F44" s="20">
        <f t="shared" si="2"/>
        <v>978.77809999999999</v>
      </c>
      <c r="G44" s="12">
        <v>16</v>
      </c>
      <c r="H44" s="12">
        <f t="shared" si="0"/>
        <v>99.477810000000005</v>
      </c>
      <c r="I44" s="20">
        <v>1150</v>
      </c>
      <c r="J44" s="12">
        <v>0.91</v>
      </c>
      <c r="K44" s="20">
        <f t="shared" si="3"/>
        <v>864.74570000000006</v>
      </c>
      <c r="L44" s="12">
        <v>16</v>
      </c>
      <c r="M44" s="12">
        <f t="shared" si="1"/>
        <v>88.074570000000008</v>
      </c>
      <c r="N44" s="20">
        <v>1000</v>
      </c>
      <c r="O44" s="12">
        <v>0.79</v>
      </c>
      <c r="P44" s="20">
        <f t="shared" si="4"/>
        <v>750.7133</v>
      </c>
      <c r="Q44" s="12">
        <v>16</v>
      </c>
      <c r="R44" s="12">
        <f t="shared" si="5"/>
        <v>76.671329999999998</v>
      </c>
      <c r="S44" s="20">
        <v>900</v>
      </c>
      <c r="T44" s="12">
        <v>650</v>
      </c>
      <c r="U44" s="6">
        <f t="shared" si="6"/>
        <v>1080</v>
      </c>
    </row>
    <row r="45" spans="1:21" x14ac:dyDescent="0.25">
      <c r="A45" s="55"/>
      <c r="B45" s="63"/>
      <c r="C45" s="47"/>
      <c r="D45" s="12" t="s">
        <v>15</v>
      </c>
      <c r="E45" s="12">
        <v>1.1100000000000001</v>
      </c>
      <c r="F45" s="20">
        <f t="shared" si="2"/>
        <v>1054.7997</v>
      </c>
      <c r="G45" s="12">
        <v>16</v>
      </c>
      <c r="H45" s="12">
        <f t="shared" si="0"/>
        <v>107.07997</v>
      </c>
      <c r="I45" s="20">
        <v>1250</v>
      </c>
      <c r="J45" s="12">
        <v>0.99</v>
      </c>
      <c r="K45" s="20">
        <f t="shared" si="3"/>
        <v>940.76729999999998</v>
      </c>
      <c r="L45" s="12">
        <v>16</v>
      </c>
      <c r="M45" s="12">
        <f t="shared" si="1"/>
        <v>95.676730000000006</v>
      </c>
      <c r="N45" s="20">
        <v>1100</v>
      </c>
      <c r="O45" s="12">
        <v>0.87</v>
      </c>
      <c r="P45" s="20">
        <f t="shared" si="4"/>
        <v>826.73489999999993</v>
      </c>
      <c r="Q45" s="12">
        <v>16</v>
      </c>
      <c r="R45" s="12">
        <f t="shared" si="5"/>
        <v>84.273489999999995</v>
      </c>
      <c r="S45" s="20">
        <v>1000</v>
      </c>
      <c r="T45" s="12">
        <v>700</v>
      </c>
      <c r="U45" s="6">
        <f t="shared" si="6"/>
        <v>1200</v>
      </c>
    </row>
    <row r="46" spans="1:21" x14ac:dyDescent="0.25">
      <c r="A46" s="55"/>
      <c r="B46" s="63"/>
      <c r="C46" s="46" t="s">
        <v>17</v>
      </c>
      <c r="D46" s="12" t="s">
        <v>13</v>
      </c>
      <c r="E46" s="12">
        <v>1.19</v>
      </c>
      <c r="F46" s="20">
        <f t="shared" si="2"/>
        <v>1130.8212999999998</v>
      </c>
      <c r="G46" s="12">
        <v>16</v>
      </c>
      <c r="H46" s="12">
        <f t="shared" si="0"/>
        <v>114.68212999999999</v>
      </c>
      <c r="I46" s="20">
        <v>1350</v>
      </c>
      <c r="J46" s="12">
        <v>1.07</v>
      </c>
      <c r="K46" s="20">
        <f t="shared" si="3"/>
        <v>1016.7889</v>
      </c>
      <c r="L46" s="12">
        <v>16</v>
      </c>
      <c r="M46" s="12">
        <f t="shared" si="1"/>
        <v>103.27889</v>
      </c>
      <c r="N46" s="20">
        <v>1200</v>
      </c>
      <c r="O46" s="12">
        <v>0.95</v>
      </c>
      <c r="P46" s="20">
        <f t="shared" si="4"/>
        <v>902.75649999999996</v>
      </c>
      <c r="Q46" s="12">
        <v>16</v>
      </c>
      <c r="R46" s="12">
        <f t="shared" si="5"/>
        <v>91.875650000000007</v>
      </c>
      <c r="S46" s="20">
        <v>1050</v>
      </c>
      <c r="T46" s="12">
        <v>750</v>
      </c>
      <c r="U46" s="6">
        <f t="shared" si="6"/>
        <v>1260</v>
      </c>
    </row>
    <row r="47" spans="1:21" x14ac:dyDescent="0.25">
      <c r="A47" s="55"/>
      <c r="B47" s="63"/>
      <c r="C47" s="55"/>
      <c r="D47" s="12" t="s">
        <v>14</v>
      </c>
      <c r="E47" s="12">
        <v>1.27</v>
      </c>
      <c r="F47" s="20">
        <f t="shared" si="2"/>
        <v>1206.8429000000001</v>
      </c>
      <c r="G47" s="12">
        <v>16</v>
      </c>
      <c r="H47" s="12">
        <f t="shared" si="0"/>
        <v>122.28429000000001</v>
      </c>
      <c r="I47" s="20">
        <v>1400</v>
      </c>
      <c r="J47" s="12">
        <v>1.1499999999999999</v>
      </c>
      <c r="K47" s="20">
        <f t="shared" si="3"/>
        <v>1092.8104999999998</v>
      </c>
      <c r="L47" s="12">
        <v>16</v>
      </c>
      <c r="M47" s="12">
        <f t="shared" si="1"/>
        <v>110.88104999999999</v>
      </c>
      <c r="N47" s="20">
        <v>1300</v>
      </c>
      <c r="O47" s="12">
        <v>1.03</v>
      </c>
      <c r="P47" s="20">
        <f t="shared" si="4"/>
        <v>978.77809999999999</v>
      </c>
      <c r="Q47" s="12">
        <v>16</v>
      </c>
      <c r="R47" s="12">
        <f t="shared" si="5"/>
        <v>99.477810000000005</v>
      </c>
      <c r="S47" s="20">
        <v>1100</v>
      </c>
      <c r="T47" s="12">
        <v>800</v>
      </c>
      <c r="U47" s="6">
        <f t="shared" si="6"/>
        <v>1320</v>
      </c>
    </row>
    <row r="48" spans="1:21" x14ac:dyDescent="0.25">
      <c r="A48" s="47"/>
      <c r="B48" s="64"/>
      <c r="C48" s="47"/>
      <c r="D48" s="12" t="s">
        <v>15</v>
      </c>
      <c r="E48" s="12">
        <v>1.37</v>
      </c>
      <c r="F48" s="20">
        <f t="shared" si="2"/>
        <v>1301.8699000000001</v>
      </c>
      <c r="G48" s="12">
        <v>16</v>
      </c>
      <c r="H48" s="12">
        <f t="shared" si="0"/>
        <v>131.78699000000003</v>
      </c>
      <c r="I48" s="20">
        <v>1500</v>
      </c>
      <c r="J48" s="12">
        <v>1.25</v>
      </c>
      <c r="K48" s="20">
        <f t="shared" si="3"/>
        <v>1187.8375000000001</v>
      </c>
      <c r="L48" s="12">
        <v>16</v>
      </c>
      <c r="M48" s="12">
        <f t="shared" si="1"/>
        <v>120.38375000000002</v>
      </c>
      <c r="N48" s="20">
        <v>1400</v>
      </c>
      <c r="O48" s="12">
        <v>1.1299999999999999</v>
      </c>
      <c r="P48" s="20">
        <f t="shared" si="4"/>
        <v>1073.8050999999998</v>
      </c>
      <c r="Q48" s="12">
        <v>16</v>
      </c>
      <c r="R48" s="12">
        <f t="shared" si="5"/>
        <v>108.98050999999998</v>
      </c>
      <c r="S48" s="20">
        <v>1300</v>
      </c>
      <c r="T48" s="12">
        <v>950</v>
      </c>
      <c r="U48" s="6">
        <f t="shared" si="6"/>
        <v>1560</v>
      </c>
    </row>
    <row r="49" spans="1:21" hidden="1" x14ac:dyDescent="0.25">
      <c r="A49" s="46" t="s">
        <v>27</v>
      </c>
      <c r="B49" s="62" t="s">
        <v>26</v>
      </c>
      <c r="C49" s="46" t="s">
        <v>20</v>
      </c>
      <c r="D49" s="12" t="s">
        <v>13</v>
      </c>
      <c r="E49" s="12">
        <v>0.95</v>
      </c>
      <c r="F49" s="20">
        <f t="shared" si="2"/>
        <v>902.75649999999996</v>
      </c>
      <c r="G49" s="12">
        <v>28</v>
      </c>
      <c r="H49" s="12">
        <f t="shared" si="0"/>
        <v>93.075649999999996</v>
      </c>
      <c r="I49" s="20">
        <v>1000</v>
      </c>
      <c r="J49" s="12">
        <v>0.83</v>
      </c>
      <c r="K49" s="20">
        <f t="shared" si="3"/>
        <v>788.72409999999991</v>
      </c>
      <c r="L49" s="12">
        <v>28</v>
      </c>
      <c r="M49" s="12">
        <f t="shared" si="1"/>
        <v>81.672409999999999</v>
      </c>
      <c r="N49" s="20">
        <v>850</v>
      </c>
      <c r="O49" s="12">
        <v>0.71</v>
      </c>
      <c r="P49" s="20">
        <f t="shared" si="4"/>
        <v>674.69169999999997</v>
      </c>
      <c r="Q49" s="12">
        <v>28</v>
      </c>
      <c r="R49" s="12">
        <f t="shared" si="5"/>
        <v>70.269170000000003</v>
      </c>
      <c r="S49" s="20">
        <v>750</v>
      </c>
      <c r="T49" s="12">
        <v>600</v>
      </c>
      <c r="U49" s="12"/>
    </row>
    <row r="50" spans="1:21" hidden="1" x14ac:dyDescent="0.25">
      <c r="A50" s="55"/>
      <c r="B50" s="63"/>
      <c r="C50" s="55"/>
      <c r="D50" s="12" t="s">
        <v>14</v>
      </c>
      <c r="E50" s="12">
        <v>1.03</v>
      </c>
      <c r="F50" s="20">
        <f t="shared" si="2"/>
        <v>978.77809999999999</v>
      </c>
      <c r="G50" s="12">
        <v>28</v>
      </c>
      <c r="H50" s="12">
        <f t="shared" si="0"/>
        <v>100.67781000000001</v>
      </c>
      <c r="I50" s="20">
        <v>1050</v>
      </c>
      <c r="J50" s="12">
        <v>0.91</v>
      </c>
      <c r="K50" s="20">
        <f t="shared" si="3"/>
        <v>864.74570000000006</v>
      </c>
      <c r="L50" s="12">
        <v>28</v>
      </c>
      <c r="M50" s="12">
        <f t="shared" si="1"/>
        <v>89.274570000000011</v>
      </c>
      <c r="N50" s="20">
        <v>950</v>
      </c>
      <c r="O50" s="12">
        <v>0.79</v>
      </c>
      <c r="P50" s="20">
        <f t="shared" si="4"/>
        <v>750.7133</v>
      </c>
      <c r="Q50" s="12">
        <v>28</v>
      </c>
      <c r="R50" s="12">
        <f t="shared" si="5"/>
        <v>77.87133</v>
      </c>
      <c r="S50" s="20">
        <v>800</v>
      </c>
      <c r="T50" s="12">
        <v>650</v>
      </c>
      <c r="U50" s="12"/>
    </row>
    <row r="51" spans="1:21" hidden="1" x14ac:dyDescent="0.25">
      <c r="A51" s="55"/>
      <c r="B51" s="63"/>
      <c r="C51" s="47"/>
      <c r="D51" s="12" t="s">
        <v>15</v>
      </c>
      <c r="E51" s="12">
        <v>1.1100000000000001</v>
      </c>
      <c r="F51" s="20">
        <f t="shared" si="2"/>
        <v>1054.7997</v>
      </c>
      <c r="G51" s="12">
        <v>28</v>
      </c>
      <c r="H51" s="12">
        <f t="shared" si="0"/>
        <v>108.27997000000001</v>
      </c>
      <c r="I51" s="20">
        <v>1150</v>
      </c>
      <c r="J51" s="12">
        <v>0.99</v>
      </c>
      <c r="K51" s="20">
        <f t="shared" si="3"/>
        <v>940.76729999999998</v>
      </c>
      <c r="L51" s="12">
        <v>28</v>
      </c>
      <c r="M51" s="12">
        <f t="shared" si="1"/>
        <v>96.876730000000009</v>
      </c>
      <c r="N51" s="20">
        <v>1000</v>
      </c>
      <c r="O51" s="12">
        <v>0.87</v>
      </c>
      <c r="P51" s="20">
        <f t="shared" si="4"/>
        <v>826.73489999999993</v>
      </c>
      <c r="Q51" s="12">
        <v>28</v>
      </c>
      <c r="R51" s="12">
        <f t="shared" si="5"/>
        <v>85.473489999999998</v>
      </c>
      <c r="S51" s="20">
        <v>900</v>
      </c>
      <c r="T51" s="12">
        <v>700</v>
      </c>
      <c r="U51" s="12"/>
    </row>
    <row r="52" spans="1:21" hidden="1" x14ac:dyDescent="0.25">
      <c r="A52" s="55"/>
      <c r="B52" s="63"/>
      <c r="C52" s="46" t="s">
        <v>17</v>
      </c>
      <c r="D52" s="12" t="s">
        <v>13</v>
      </c>
      <c r="E52" s="12">
        <v>1.19</v>
      </c>
      <c r="F52" s="20">
        <f t="shared" si="2"/>
        <v>1130.8212999999998</v>
      </c>
      <c r="G52" s="12">
        <v>28</v>
      </c>
      <c r="H52" s="12">
        <f t="shared" si="0"/>
        <v>115.88212999999999</v>
      </c>
      <c r="I52" s="20">
        <v>1200</v>
      </c>
      <c r="J52" s="12">
        <v>1.07</v>
      </c>
      <c r="K52" s="20">
        <f t="shared" si="3"/>
        <v>1016.7889</v>
      </c>
      <c r="L52" s="12">
        <v>28</v>
      </c>
      <c r="M52" s="12">
        <f t="shared" si="1"/>
        <v>104.47889000000001</v>
      </c>
      <c r="N52" s="20">
        <v>1100</v>
      </c>
      <c r="O52" s="12">
        <v>0.95</v>
      </c>
      <c r="P52" s="20">
        <f t="shared" si="4"/>
        <v>902.75649999999996</v>
      </c>
      <c r="Q52" s="12">
        <v>28</v>
      </c>
      <c r="R52" s="12">
        <f t="shared" si="5"/>
        <v>93.075649999999996</v>
      </c>
      <c r="S52" s="20">
        <v>950</v>
      </c>
      <c r="T52" s="12">
        <v>750</v>
      </c>
      <c r="U52" s="12"/>
    </row>
    <row r="53" spans="1:21" hidden="1" x14ac:dyDescent="0.25">
      <c r="A53" s="55"/>
      <c r="B53" s="63"/>
      <c r="C53" s="55"/>
      <c r="D53" s="12" t="s">
        <v>14</v>
      </c>
      <c r="E53" s="12">
        <v>1.27</v>
      </c>
      <c r="F53" s="20">
        <f t="shared" si="2"/>
        <v>1206.8429000000001</v>
      </c>
      <c r="G53" s="12">
        <v>28</v>
      </c>
      <c r="H53" s="12">
        <f t="shared" si="0"/>
        <v>123.48429000000002</v>
      </c>
      <c r="I53" s="20">
        <v>1300</v>
      </c>
      <c r="J53" s="12">
        <v>1.1499999999999999</v>
      </c>
      <c r="K53" s="20">
        <f t="shared" si="3"/>
        <v>1092.8104999999998</v>
      </c>
      <c r="L53" s="12">
        <v>28</v>
      </c>
      <c r="M53" s="12">
        <f t="shared" si="1"/>
        <v>112.08104999999999</v>
      </c>
      <c r="N53" s="20">
        <v>1200</v>
      </c>
      <c r="O53" s="12">
        <v>1.03</v>
      </c>
      <c r="P53" s="20">
        <f t="shared" si="4"/>
        <v>978.77809999999999</v>
      </c>
      <c r="Q53" s="12">
        <v>28</v>
      </c>
      <c r="R53" s="12">
        <f t="shared" si="5"/>
        <v>100.67781000000001</v>
      </c>
      <c r="S53" s="20">
        <v>1000</v>
      </c>
      <c r="T53" s="12">
        <v>800</v>
      </c>
      <c r="U53" s="12"/>
    </row>
    <row r="54" spans="1:21" hidden="1" x14ac:dyDescent="0.25">
      <c r="A54" s="47"/>
      <c r="B54" s="64"/>
      <c r="C54" s="47"/>
      <c r="D54" s="12" t="s">
        <v>15</v>
      </c>
      <c r="E54" s="12">
        <v>1.37</v>
      </c>
      <c r="F54" s="20">
        <f t="shared" si="2"/>
        <v>1301.8699000000001</v>
      </c>
      <c r="G54" s="12">
        <v>28</v>
      </c>
      <c r="H54" s="12">
        <f t="shared" si="0"/>
        <v>132.98699000000002</v>
      </c>
      <c r="I54" s="20">
        <v>1400</v>
      </c>
      <c r="J54" s="12">
        <v>1.25</v>
      </c>
      <c r="K54" s="20">
        <f t="shared" si="3"/>
        <v>1187.8375000000001</v>
      </c>
      <c r="L54" s="12">
        <v>28</v>
      </c>
      <c r="M54" s="12">
        <f t="shared" si="1"/>
        <v>121.58375000000001</v>
      </c>
      <c r="N54" s="20">
        <v>1300</v>
      </c>
      <c r="O54" s="12">
        <v>1.1299999999999999</v>
      </c>
      <c r="P54" s="20">
        <f t="shared" si="4"/>
        <v>1073.8050999999998</v>
      </c>
      <c r="Q54" s="12">
        <v>28</v>
      </c>
      <c r="R54" s="12">
        <f t="shared" si="5"/>
        <v>110.18050999999998</v>
      </c>
      <c r="S54" s="20">
        <v>1200</v>
      </c>
      <c r="T54" s="12">
        <v>950</v>
      </c>
      <c r="U54" s="12"/>
    </row>
    <row r="55" spans="1:21" ht="18.75" customHeight="1" x14ac:dyDescent="0.25">
      <c r="A55" s="84" t="s">
        <v>0</v>
      </c>
      <c r="B55" s="82" t="s">
        <v>1</v>
      </c>
      <c r="C55" s="84" t="s">
        <v>2</v>
      </c>
      <c r="D55" s="84" t="s">
        <v>3</v>
      </c>
      <c r="E55" s="86" t="s">
        <v>5</v>
      </c>
      <c r="F55" s="87"/>
      <c r="G55" s="87"/>
      <c r="H55" s="87"/>
      <c r="I55" s="88"/>
      <c r="J55" s="86" t="s">
        <v>4</v>
      </c>
      <c r="K55" s="87"/>
      <c r="L55" s="87"/>
      <c r="M55" s="87"/>
      <c r="N55" s="88"/>
      <c r="O55" s="86" t="s">
        <v>7</v>
      </c>
      <c r="P55" s="87"/>
      <c r="Q55" s="87"/>
      <c r="R55" s="87"/>
      <c r="S55" s="88"/>
      <c r="T55" s="12"/>
      <c r="U55" s="89" t="s">
        <v>129</v>
      </c>
    </row>
    <row r="56" spans="1:21" ht="22.5" customHeight="1" x14ac:dyDescent="0.25">
      <c r="A56" s="85"/>
      <c r="B56" s="83"/>
      <c r="C56" s="85"/>
      <c r="D56" s="85"/>
      <c r="E56" s="6" t="s">
        <v>6</v>
      </c>
      <c r="F56" s="6">
        <v>950.27</v>
      </c>
      <c r="G56" s="6" t="s">
        <v>8</v>
      </c>
      <c r="H56" s="6" t="s">
        <v>9</v>
      </c>
      <c r="I56" s="11" t="s">
        <v>10</v>
      </c>
      <c r="J56" s="6" t="s">
        <v>6</v>
      </c>
      <c r="K56" s="6">
        <v>950.27</v>
      </c>
      <c r="L56" s="6" t="s">
        <v>8</v>
      </c>
      <c r="M56" s="6" t="s">
        <v>111</v>
      </c>
      <c r="N56" s="11" t="s">
        <v>10</v>
      </c>
      <c r="O56" s="6" t="s">
        <v>6</v>
      </c>
      <c r="P56" s="6">
        <v>950.27</v>
      </c>
      <c r="Q56" s="6" t="s">
        <v>8</v>
      </c>
      <c r="R56" s="6" t="s">
        <v>111</v>
      </c>
      <c r="S56" s="11" t="s">
        <v>10</v>
      </c>
      <c r="T56" s="12"/>
      <c r="U56" s="90"/>
    </row>
    <row r="57" spans="1:21" x14ac:dyDescent="0.25">
      <c r="A57" s="46">
        <v>6</v>
      </c>
      <c r="B57" s="46" t="s">
        <v>120</v>
      </c>
      <c r="C57" s="46" t="s">
        <v>12</v>
      </c>
      <c r="D57" s="12" t="s">
        <v>13</v>
      </c>
      <c r="E57" s="12">
        <v>0.94</v>
      </c>
      <c r="F57" s="20">
        <f t="shared" si="2"/>
        <v>893.25379999999996</v>
      </c>
      <c r="G57" s="12">
        <v>52</v>
      </c>
      <c r="H57" s="12">
        <f t="shared" si="0"/>
        <v>94.525379999999998</v>
      </c>
      <c r="I57" s="20">
        <v>1100</v>
      </c>
      <c r="J57" s="12">
        <v>0.82</v>
      </c>
      <c r="K57" s="20">
        <f t="shared" si="3"/>
        <v>779.2213999999999</v>
      </c>
      <c r="L57" s="12">
        <v>52</v>
      </c>
      <c r="M57" s="12">
        <f t="shared" si="1"/>
        <v>83.122140000000002</v>
      </c>
      <c r="N57" s="20">
        <v>950</v>
      </c>
      <c r="O57" s="12">
        <v>0.7</v>
      </c>
      <c r="P57" s="20">
        <f t="shared" si="4"/>
        <v>665.18899999999996</v>
      </c>
      <c r="Q57" s="12">
        <v>52</v>
      </c>
      <c r="R57" s="12">
        <f t="shared" si="5"/>
        <v>71.718900000000005</v>
      </c>
      <c r="S57" s="20">
        <v>800</v>
      </c>
      <c r="T57" s="12">
        <v>550</v>
      </c>
      <c r="U57" s="6">
        <f t="shared" ref="U57:U90" si="7">S57*1.2</f>
        <v>960</v>
      </c>
    </row>
    <row r="58" spans="1:21" x14ac:dyDescent="0.25">
      <c r="A58" s="55"/>
      <c r="B58" s="55"/>
      <c r="C58" s="55"/>
      <c r="D58" s="12" t="s">
        <v>14</v>
      </c>
      <c r="E58" s="12">
        <v>1.06</v>
      </c>
      <c r="F58" s="20">
        <f t="shared" si="2"/>
        <v>1007.2862</v>
      </c>
      <c r="G58" s="12">
        <v>52</v>
      </c>
      <c r="H58" s="12">
        <f t="shared" si="0"/>
        <v>105.92862000000001</v>
      </c>
      <c r="I58" s="20">
        <v>1200</v>
      </c>
      <c r="J58" s="12">
        <v>0.94</v>
      </c>
      <c r="K58" s="20">
        <f t="shared" si="3"/>
        <v>893.25379999999996</v>
      </c>
      <c r="L58" s="12">
        <v>52</v>
      </c>
      <c r="M58" s="12">
        <f t="shared" si="1"/>
        <v>94.525379999999998</v>
      </c>
      <c r="N58" s="20">
        <v>1100</v>
      </c>
      <c r="O58" s="12">
        <v>0.82</v>
      </c>
      <c r="P58" s="20">
        <f t="shared" si="4"/>
        <v>779.2213999999999</v>
      </c>
      <c r="Q58" s="12">
        <v>52</v>
      </c>
      <c r="R58" s="12">
        <f t="shared" si="5"/>
        <v>83.122140000000002</v>
      </c>
      <c r="S58" s="20">
        <v>900</v>
      </c>
      <c r="T58" s="12">
        <v>650</v>
      </c>
      <c r="U58" s="6">
        <f t="shared" si="7"/>
        <v>1080</v>
      </c>
    </row>
    <row r="59" spans="1:21" x14ac:dyDescent="0.25">
      <c r="A59" s="55"/>
      <c r="B59" s="55"/>
      <c r="C59" s="47"/>
      <c r="D59" s="12" t="s">
        <v>15</v>
      </c>
      <c r="E59" s="12">
        <v>1.18</v>
      </c>
      <c r="F59" s="20">
        <f t="shared" si="2"/>
        <v>1121.3185999999998</v>
      </c>
      <c r="G59" s="12">
        <v>52</v>
      </c>
      <c r="H59" s="12">
        <f t="shared" si="0"/>
        <v>117.33185999999999</v>
      </c>
      <c r="I59" s="20">
        <v>1350</v>
      </c>
      <c r="J59" s="12">
        <v>1.06</v>
      </c>
      <c r="K59" s="20">
        <f t="shared" si="3"/>
        <v>1007.2862</v>
      </c>
      <c r="L59" s="12">
        <v>52</v>
      </c>
      <c r="M59" s="12">
        <f t="shared" si="1"/>
        <v>105.92862000000001</v>
      </c>
      <c r="N59" s="20">
        <v>1200</v>
      </c>
      <c r="O59" s="12">
        <v>0.94</v>
      </c>
      <c r="P59" s="20">
        <f t="shared" si="4"/>
        <v>893.25379999999996</v>
      </c>
      <c r="Q59" s="12">
        <v>52</v>
      </c>
      <c r="R59" s="12">
        <f t="shared" si="5"/>
        <v>94.525379999999998</v>
      </c>
      <c r="S59" s="20">
        <v>1050</v>
      </c>
      <c r="T59" s="12">
        <v>750</v>
      </c>
      <c r="U59" s="6">
        <f t="shared" si="7"/>
        <v>1260</v>
      </c>
    </row>
    <row r="60" spans="1:21" x14ac:dyDescent="0.25">
      <c r="A60" s="55"/>
      <c r="B60" s="55"/>
      <c r="C60" s="46" t="s">
        <v>16</v>
      </c>
      <c r="D60" s="12" t="s">
        <v>13</v>
      </c>
      <c r="E60" s="12">
        <v>1.36</v>
      </c>
      <c r="F60" s="20">
        <f t="shared" si="2"/>
        <v>1292.3672000000001</v>
      </c>
      <c r="G60" s="12">
        <v>52</v>
      </c>
      <c r="H60" s="12">
        <f t="shared" si="0"/>
        <v>134.43672000000001</v>
      </c>
      <c r="I60" s="20">
        <v>1550</v>
      </c>
      <c r="J60" s="12">
        <v>1.24</v>
      </c>
      <c r="K60" s="20">
        <f t="shared" si="3"/>
        <v>1178.3347999999999</v>
      </c>
      <c r="L60" s="12">
        <v>52</v>
      </c>
      <c r="M60" s="12">
        <f t="shared" si="1"/>
        <v>123.03348</v>
      </c>
      <c r="N60" s="20">
        <v>1400</v>
      </c>
      <c r="O60" s="12">
        <v>1.1200000000000001</v>
      </c>
      <c r="P60" s="20">
        <f t="shared" si="4"/>
        <v>1064.3024</v>
      </c>
      <c r="Q60" s="12">
        <v>52</v>
      </c>
      <c r="R60" s="12">
        <f t="shared" si="5"/>
        <v>111.63024000000001</v>
      </c>
      <c r="S60" s="20">
        <v>1250</v>
      </c>
      <c r="T60" s="12">
        <v>950</v>
      </c>
      <c r="U60" s="6">
        <f t="shared" si="7"/>
        <v>1500</v>
      </c>
    </row>
    <row r="61" spans="1:21" x14ac:dyDescent="0.25">
      <c r="A61" s="55"/>
      <c r="B61" s="55"/>
      <c r="C61" s="55"/>
      <c r="D61" s="12" t="s">
        <v>14</v>
      </c>
      <c r="E61" s="12">
        <v>1.54</v>
      </c>
      <c r="F61" s="20">
        <f t="shared" si="2"/>
        <v>1463.4158</v>
      </c>
      <c r="G61" s="12">
        <v>52</v>
      </c>
      <c r="H61" s="12">
        <f t="shared" si="0"/>
        <v>151.54158000000001</v>
      </c>
      <c r="I61" s="20">
        <v>1750</v>
      </c>
      <c r="J61" s="12">
        <v>1.42</v>
      </c>
      <c r="K61" s="20">
        <f t="shared" si="3"/>
        <v>1349.3833999999999</v>
      </c>
      <c r="L61" s="12">
        <v>52</v>
      </c>
      <c r="M61" s="12">
        <f t="shared" si="1"/>
        <v>140.13834</v>
      </c>
      <c r="N61" s="20">
        <v>1600</v>
      </c>
      <c r="O61" s="12">
        <v>1.3</v>
      </c>
      <c r="P61" s="20">
        <f t="shared" si="4"/>
        <v>1235.3510000000001</v>
      </c>
      <c r="Q61" s="12">
        <v>52</v>
      </c>
      <c r="R61" s="12">
        <f t="shared" si="5"/>
        <v>128.73510000000002</v>
      </c>
      <c r="S61" s="20">
        <v>1450</v>
      </c>
      <c r="T61" s="12">
        <v>1100</v>
      </c>
      <c r="U61" s="6">
        <f t="shared" si="7"/>
        <v>1740</v>
      </c>
    </row>
    <row r="62" spans="1:21" x14ac:dyDescent="0.25">
      <c r="A62" s="55"/>
      <c r="B62" s="55"/>
      <c r="C62" s="47"/>
      <c r="D62" s="12" t="s">
        <v>15</v>
      </c>
      <c r="E62" s="12">
        <v>1.72</v>
      </c>
      <c r="F62" s="20">
        <f t="shared" si="2"/>
        <v>1634.4643999999998</v>
      </c>
      <c r="G62" s="12">
        <v>52</v>
      </c>
      <c r="H62" s="12">
        <f t="shared" si="0"/>
        <v>168.64643999999998</v>
      </c>
      <c r="I62" s="20">
        <v>1950</v>
      </c>
      <c r="J62" s="12">
        <v>1.6</v>
      </c>
      <c r="K62" s="20">
        <f t="shared" si="3"/>
        <v>1520.432</v>
      </c>
      <c r="L62" s="12">
        <v>52</v>
      </c>
      <c r="M62" s="12">
        <f t="shared" si="1"/>
        <v>157.2432</v>
      </c>
      <c r="N62" s="20">
        <v>1800</v>
      </c>
      <c r="O62" s="12">
        <v>1.48</v>
      </c>
      <c r="P62" s="20">
        <f t="shared" si="4"/>
        <v>1406.3996</v>
      </c>
      <c r="Q62" s="12">
        <v>52</v>
      </c>
      <c r="R62" s="12">
        <f t="shared" si="5"/>
        <v>145.83995999999999</v>
      </c>
      <c r="S62" s="20">
        <v>1600</v>
      </c>
      <c r="T62" s="12">
        <v>1250</v>
      </c>
      <c r="U62" s="6">
        <f t="shared" si="7"/>
        <v>1920</v>
      </c>
    </row>
    <row r="63" spans="1:21" x14ac:dyDescent="0.25">
      <c r="A63" s="55"/>
      <c r="B63" s="55"/>
      <c r="C63" s="46" t="s">
        <v>17</v>
      </c>
      <c r="D63" s="12" t="s">
        <v>13</v>
      </c>
      <c r="E63" s="12">
        <v>1.9</v>
      </c>
      <c r="F63" s="20">
        <f t="shared" si="2"/>
        <v>1805.5129999999999</v>
      </c>
      <c r="G63" s="12">
        <v>52</v>
      </c>
      <c r="H63" s="12">
        <f t="shared" si="0"/>
        <v>185.75130000000001</v>
      </c>
      <c r="I63" s="20">
        <v>2150</v>
      </c>
      <c r="J63" s="12">
        <v>1.78</v>
      </c>
      <c r="K63" s="20">
        <f t="shared" si="3"/>
        <v>1691.4806000000001</v>
      </c>
      <c r="L63" s="12">
        <v>52</v>
      </c>
      <c r="M63" s="12">
        <f t="shared" si="1"/>
        <v>174.34806000000003</v>
      </c>
      <c r="N63" s="20">
        <v>2000</v>
      </c>
      <c r="O63" s="12">
        <v>1.66</v>
      </c>
      <c r="P63" s="20">
        <f t="shared" si="4"/>
        <v>1577.4481999999998</v>
      </c>
      <c r="Q63" s="12">
        <v>52</v>
      </c>
      <c r="R63" s="12">
        <f t="shared" si="5"/>
        <v>162.94481999999999</v>
      </c>
      <c r="S63" s="20">
        <v>1650</v>
      </c>
      <c r="T63" s="12">
        <v>1400</v>
      </c>
      <c r="U63" s="6">
        <f t="shared" si="7"/>
        <v>1980</v>
      </c>
    </row>
    <row r="64" spans="1:21" x14ac:dyDescent="0.25">
      <c r="A64" s="55"/>
      <c r="B64" s="55"/>
      <c r="C64" s="55"/>
      <c r="D64" s="12" t="s">
        <v>14</v>
      </c>
      <c r="E64" s="12">
        <v>2.08</v>
      </c>
      <c r="F64" s="20">
        <f t="shared" si="2"/>
        <v>1976.5616</v>
      </c>
      <c r="G64" s="12">
        <v>52</v>
      </c>
      <c r="H64" s="12">
        <f t="shared" si="0"/>
        <v>202.85616000000002</v>
      </c>
      <c r="I64" s="20">
        <v>2300</v>
      </c>
      <c r="J64" s="12">
        <v>1.96</v>
      </c>
      <c r="K64" s="20">
        <f t="shared" si="3"/>
        <v>1862.5291999999999</v>
      </c>
      <c r="L64" s="12">
        <v>52</v>
      </c>
      <c r="M64" s="12">
        <f t="shared" si="1"/>
        <v>191.45292000000001</v>
      </c>
      <c r="N64" s="20">
        <v>2200</v>
      </c>
      <c r="O64" s="12">
        <v>1.84</v>
      </c>
      <c r="P64" s="20">
        <f t="shared" si="4"/>
        <v>1748.4968000000001</v>
      </c>
      <c r="Q64" s="12">
        <v>52</v>
      </c>
      <c r="R64" s="12">
        <f t="shared" si="5"/>
        <v>180.04968000000002</v>
      </c>
      <c r="S64" s="20">
        <v>1850</v>
      </c>
      <c r="T64" s="12">
        <v>1600</v>
      </c>
      <c r="U64" s="6">
        <f t="shared" si="7"/>
        <v>2220</v>
      </c>
    </row>
    <row r="65" spans="1:21" ht="14.25" customHeight="1" x14ac:dyDescent="0.25">
      <c r="A65" s="47"/>
      <c r="B65" s="47"/>
      <c r="C65" s="47"/>
      <c r="D65" s="12" t="s">
        <v>15</v>
      </c>
      <c r="E65" s="12">
        <v>2.2599999999999998</v>
      </c>
      <c r="F65" s="20">
        <f t="shared" si="2"/>
        <v>2147.6101999999996</v>
      </c>
      <c r="G65" s="12">
        <v>52</v>
      </c>
      <c r="H65" s="12">
        <f t="shared" si="0"/>
        <v>219.96101999999996</v>
      </c>
      <c r="I65" s="20">
        <v>2500</v>
      </c>
      <c r="J65" s="12">
        <v>2.14</v>
      </c>
      <c r="K65" s="20">
        <f t="shared" si="3"/>
        <v>2033.5778</v>
      </c>
      <c r="L65" s="12">
        <v>52</v>
      </c>
      <c r="M65" s="12">
        <f t="shared" si="1"/>
        <v>208.55778000000001</v>
      </c>
      <c r="N65" s="20">
        <v>2400</v>
      </c>
      <c r="O65" s="12">
        <v>2.02</v>
      </c>
      <c r="P65" s="20">
        <f t="shared" si="4"/>
        <v>1919.5454</v>
      </c>
      <c r="Q65" s="12">
        <v>52</v>
      </c>
      <c r="R65" s="12">
        <f t="shared" si="5"/>
        <v>197.15454</v>
      </c>
      <c r="S65" s="20">
        <v>1950</v>
      </c>
      <c r="T65" s="12">
        <v>1700</v>
      </c>
      <c r="U65" s="6">
        <f t="shared" si="7"/>
        <v>2340</v>
      </c>
    </row>
    <row r="66" spans="1:21" hidden="1" x14ac:dyDescent="0.25">
      <c r="A66" s="46" t="s">
        <v>28</v>
      </c>
      <c r="B66" s="46" t="s">
        <v>25</v>
      </c>
      <c r="C66" s="46" t="s">
        <v>12</v>
      </c>
      <c r="D66" s="12" t="s">
        <v>13</v>
      </c>
      <c r="E66" s="12">
        <v>0.94</v>
      </c>
      <c r="F66" s="20">
        <f t="shared" si="2"/>
        <v>893.25379999999996</v>
      </c>
      <c r="G66" s="12">
        <v>43</v>
      </c>
      <c r="H66" s="12">
        <f t="shared" si="0"/>
        <v>93.625380000000007</v>
      </c>
      <c r="I66" s="20">
        <v>1000</v>
      </c>
      <c r="J66" s="12">
        <v>0.82</v>
      </c>
      <c r="K66" s="20">
        <f t="shared" si="3"/>
        <v>779.2213999999999</v>
      </c>
      <c r="L66" s="12">
        <v>43</v>
      </c>
      <c r="M66" s="12">
        <f t="shared" si="1"/>
        <v>82.222139999999996</v>
      </c>
      <c r="N66" s="20">
        <v>900</v>
      </c>
      <c r="O66" s="12">
        <v>0.7</v>
      </c>
      <c r="P66" s="20">
        <f t="shared" si="4"/>
        <v>665.18899999999996</v>
      </c>
      <c r="Q66" s="12">
        <v>43</v>
      </c>
      <c r="R66" s="12">
        <f t="shared" si="5"/>
        <v>70.818899999999999</v>
      </c>
      <c r="S66" s="20">
        <v>700</v>
      </c>
      <c r="T66" s="12">
        <v>550</v>
      </c>
      <c r="U66" s="6">
        <f t="shared" si="7"/>
        <v>840</v>
      </c>
    </row>
    <row r="67" spans="1:21" hidden="1" x14ac:dyDescent="0.25">
      <c r="A67" s="55"/>
      <c r="B67" s="55"/>
      <c r="C67" s="55"/>
      <c r="D67" s="12" t="s">
        <v>14</v>
      </c>
      <c r="E67" s="12">
        <v>1.06</v>
      </c>
      <c r="F67" s="20">
        <f t="shared" si="2"/>
        <v>1007.2862</v>
      </c>
      <c r="G67" s="12">
        <v>43</v>
      </c>
      <c r="H67" s="12">
        <f t="shared" si="0"/>
        <v>105.02862</v>
      </c>
      <c r="I67" s="20">
        <v>1100</v>
      </c>
      <c r="J67" s="12">
        <v>0.94</v>
      </c>
      <c r="K67" s="20">
        <f t="shared" si="3"/>
        <v>893.25379999999996</v>
      </c>
      <c r="L67" s="12">
        <v>43</v>
      </c>
      <c r="M67" s="12">
        <f t="shared" si="1"/>
        <v>93.625380000000007</v>
      </c>
      <c r="N67" s="20">
        <v>1000</v>
      </c>
      <c r="O67" s="12">
        <v>0.82</v>
      </c>
      <c r="P67" s="20">
        <f t="shared" si="4"/>
        <v>779.2213999999999</v>
      </c>
      <c r="Q67" s="12">
        <v>43</v>
      </c>
      <c r="R67" s="12">
        <f t="shared" si="5"/>
        <v>82.222139999999996</v>
      </c>
      <c r="S67" s="20">
        <v>800</v>
      </c>
      <c r="T67" s="12">
        <v>650</v>
      </c>
      <c r="U67" s="6">
        <f t="shared" si="7"/>
        <v>960</v>
      </c>
    </row>
    <row r="68" spans="1:21" hidden="1" x14ac:dyDescent="0.25">
      <c r="A68" s="55"/>
      <c r="B68" s="55"/>
      <c r="C68" s="47"/>
      <c r="D68" s="12" t="s">
        <v>15</v>
      </c>
      <c r="E68" s="12">
        <v>1.18</v>
      </c>
      <c r="F68" s="20">
        <f t="shared" si="2"/>
        <v>1121.3185999999998</v>
      </c>
      <c r="G68" s="12">
        <v>43</v>
      </c>
      <c r="H68" s="12">
        <f t="shared" si="0"/>
        <v>116.43185999999999</v>
      </c>
      <c r="I68" s="20">
        <v>1200</v>
      </c>
      <c r="J68" s="12">
        <v>1.06</v>
      </c>
      <c r="K68" s="20">
        <f t="shared" si="3"/>
        <v>1007.2862</v>
      </c>
      <c r="L68" s="12">
        <v>43</v>
      </c>
      <c r="M68" s="12">
        <f t="shared" si="1"/>
        <v>105.02862</v>
      </c>
      <c r="N68" s="20">
        <v>1100</v>
      </c>
      <c r="O68" s="12">
        <v>0.94</v>
      </c>
      <c r="P68" s="20">
        <f t="shared" si="4"/>
        <v>893.25379999999996</v>
      </c>
      <c r="Q68" s="12">
        <v>43</v>
      </c>
      <c r="R68" s="12">
        <f t="shared" si="5"/>
        <v>93.625380000000007</v>
      </c>
      <c r="S68" s="20">
        <v>900</v>
      </c>
      <c r="T68" s="12">
        <v>750</v>
      </c>
      <c r="U68" s="6">
        <f t="shared" si="7"/>
        <v>1080</v>
      </c>
    </row>
    <row r="69" spans="1:21" hidden="1" x14ac:dyDescent="0.25">
      <c r="A69" s="55"/>
      <c r="B69" s="55"/>
      <c r="C69" s="46" t="s">
        <v>16</v>
      </c>
      <c r="D69" s="12" t="s">
        <v>13</v>
      </c>
      <c r="E69" s="12">
        <v>1.36</v>
      </c>
      <c r="F69" s="20">
        <f t="shared" si="2"/>
        <v>1292.3672000000001</v>
      </c>
      <c r="G69" s="12">
        <v>43</v>
      </c>
      <c r="H69" s="12">
        <f t="shared" si="0"/>
        <v>133.53672000000003</v>
      </c>
      <c r="I69" s="20">
        <v>1400</v>
      </c>
      <c r="J69" s="12">
        <v>1.24</v>
      </c>
      <c r="K69" s="20">
        <f t="shared" si="3"/>
        <v>1178.3347999999999</v>
      </c>
      <c r="L69" s="12">
        <v>43</v>
      </c>
      <c r="M69" s="12">
        <f t="shared" si="1"/>
        <v>122.13347999999999</v>
      </c>
      <c r="N69" s="20">
        <v>1300</v>
      </c>
      <c r="O69" s="12">
        <v>1.1200000000000001</v>
      </c>
      <c r="P69" s="20">
        <f t="shared" si="4"/>
        <v>1064.3024</v>
      </c>
      <c r="Q69" s="12">
        <v>43</v>
      </c>
      <c r="R69" s="12">
        <f t="shared" si="5"/>
        <v>110.73024000000001</v>
      </c>
      <c r="S69" s="20">
        <v>1150</v>
      </c>
      <c r="T69" s="12">
        <v>950</v>
      </c>
      <c r="U69" s="6">
        <f t="shared" si="7"/>
        <v>1380</v>
      </c>
    </row>
    <row r="70" spans="1:21" hidden="1" x14ac:dyDescent="0.25">
      <c r="A70" s="55"/>
      <c r="B70" s="55"/>
      <c r="C70" s="55"/>
      <c r="D70" s="12" t="s">
        <v>14</v>
      </c>
      <c r="E70" s="12">
        <v>1.54</v>
      </c>
      <c r="F70" s="20">
        <f t="shared" si="2"/>
        <v>1463.4158</v>
      </c>
      <c r="G70" s="12">
        <v>43</v>
      </c>
      <c r="H70" s="12">
        <f t="shared" si="0"/>
        <v>150.64158</v>
      </c>
      <c r="I70" s="20">
        <v>1600</v>
      </c>
      <c r="J70" s="12">
        <v>1.42</v>
      </c>
      <c r="K70" s="20">
        <f t="shared" si="3"/>
        <v>1349.3833999999999</v>
      </c>
      <c r="L70" s="12">
        <v>43</v>
      </c>
      <c r="M70" s="12">
        <f t="shared" si="1"/>
        <v>139.23833999999999</v>
      </c>
      <c r="N70" s="20">
        <v>1500</v>
      </c>
      <c r="O70" s="12">
        <v>1.3</v>
      </c>
      <c r="P70" s="20">
        <f t="shared" si="4"/>
        <v>1235.3510000000001</v>
      </c>
      <c r="Q70" s="12">
        <v>43</v>
      </c>
      <c r="R70" s="12">
        <f t="shared" si="5"/>
        <v>127.83510000000001</v>
      </c>
      <c r="S70" s="20">
        <v>1350</v>
      </c>
      <c r="T70" s="12">
        <v>1100</v>
      </c>
      <c r="U70" s="6">
        <f t="shared" si="7"/>
        <v>1620</v>
      </c>
    </row>
    <row r="71" spans="1:21" hidden="1" x14ac:dyDescent="0.25">
      <c r="A71" s="55"/>
      <c r="B71" s="55"/>
      <c r="C71" s="47"/>
      <c r="D71" s="12" t="s">
        <v>15</v>
      </c>
      <c r="E71" s="12">
        <v>1.72</v>
      </c>
      <c r="F71" s="20">
        <f t="shared" si="2"/>
        <v>1634.4643999999998</v>
      </c>
      <c r="G71" s="12">
        <v>43</v>
      </c>
      <c r="H71" s="12">
        <f t="shared" si="0"/>
        <v>167.74644000000001</v>
      </c>
      <c r="I71" s="20">
        <v>1800</v>
      </c>
      <c r="J71" s="12">
        <v>1.6</v>
      </c>
      <c r="K71" s="20">
        <f t="shared" si="3"/>
        <v>1520.432</v>
      </c>
      <c r="L71" s="12">
        <v>43</v>
      </c>
      <c r="M71" s="12">
        <f t="shared" si="1"/>
        <v>156.34320000000002</v>
      </c>
      <c r="N71" s="20">
        <v>1650</v>
      </c>
      <c r="O71" s="12">
        <v>1.48</v>
      </c>
      <c r="P71" s="20">
        <f t="shared" si="4"/>
        <v>1406.3996</v>
      </c>
      <c r="Q71" s="12">
        <v>43</v>
      </c>
      <c r="R71" s="12">
        <f t="shared" si="5"/>
        <v>144.93996000000001</v>
      </c>
      <c r="S71" s="20">
        <v>1500</v>
      </c>
      <c r="T71" s="12">
        <v>1250</v>
      </c>
      <c r="U71" s="6">
        <f t="shared" si="7"/>
        <v>1800</v>
      </c>
    </row>
    <row r="72" spans="1:21" hidden="1" x14ac:dyDescent="0.25">
      <c r="A72" s="55"/>
      <c r="B72" s="55"/>
      <c r="C72" s="46" t="s">
        <v>17</v>
      </c>
      <c r="D72" s="12" t="s">
        <v>13</v>
      </c>
      <c r="E72" s="12">
        <v>1.9</v>
      </c>
      <c r="F72" s="20">
        <f t="shared" si="2"/>
        <v>1805.5129999999999</v>
      </c>
      <c r="G72" s="12">
        <v>43</v>
      </c>
      <c r="H72" s="12">
        <f t="shared" si="0"/>
        <v>184.85130000000001</v>
      </c>
      <c r="I72" s="20">
        <v>1950</v>
      </c>
      <c r="J72" s="12">
        <v>1.78</v>
      </c>
      <c r="K72" s="20">
        <f t="shared" si="3"/>
        <v>1691.4806000000001</v>
      </c>
      <c r="L72" s="12">
        <v>43</v>
      </c>
      <c r="M72" s="12">
        <f t="shared" si="1"/>
        <v>173.44806000000003</v>
      </c>
      <c r="N72" s="20">
        <v>1800</v>
      </c>
      <c r="O72" s="12">
        <v>1.66</v>
      </c>
      <c r="P72" s="20">
        <f t="shared" si="4"/>
        <v>1577.4481999999998</v>
      </c>
      <c r="Q72" s="12">
        <v>43</v>
      </c>
      <c r="R72" s="12">
        <f t="shared" si="5"/>
        <v>162.04481999999999</v>
      </c>
      <c r="S72" s="20">
        <v>1550</v>
      </c>
      <c r="T72" s="12">
        <v>1400</v>
      </c>
      <c r="U72" s="6">
        <f t="shared" si="7"/>
        <v>1860</v>
      </c>
    </row>
    <row r="73" spans="1:21" hidden="1" x14ac:dyDescent="0.25">
      <c r="A73" s="55"/>
      <c r="B73" s="55"/>
      <c r="C73" s="55"/>
      <c r="D73" s="12" t="s">
        <v>14</v>
      </c>
      <c r="E73" s="12">
        <v>2.08</v>
      </c>
      <c r="F73" s="20">
        <f t="shared" si="2"/>
        <v>1976.5616</v>
      </c>
      <c r="G73" s="12">
        <v>43</v>
      </c>
      <c r="H73" s="12">
        <f t="shared" si="0"/>
        <v>201.95616000000001</v>
      </c>
      <c r="I73" s="20">
        <v>2100</v>
      </c>
      <c r="J73" s="12">
        <v>1.96</v>
      </c>
      <c r="K73" s="20">
        <f t="shared" si="3"/>
        <v>1862.5291999999999</v>
      </c>
      <c r="L73" s="12">
        <v>43</v>
      </c>
      <c r="M73" s="12">
        <f t="shared" si="1"/>
        <v>190.55292</v>
      </c>
      <c r="N73" s="20">
        <v>2000</v>
      </c>
      <c r="O73" s="12">
        <v>1.84</v>
      </c>
      <c r="P73" s="20">
        <f t="shared" si="4"/>
        <v>1748.4968000000001</v>
      </c>
      <c r="Q73" s="12">
        <v>43</v>
      </c>
      <c r="R73" s="12">
        <f t="shared" si="5"/>
        <v>179.14968000000002</v>
      </c>
      <c r="S73" s="20">
        <v>1750</v>
      </c>
      <c r="T73" s="12">
        <v>1600</v>
      </c>
      <c r="U73" s="6">
        <f t="shared" si="7"/>
        <v>2100</v>
      </c>
    </row>
    <row r="74" spans="1:21" hidden="1" x14ac:dyDescent="0.25">
      <c r="A74" s="47"/>
      <c r="B74" s="47"/>
      <c r="C74" s="47"/>
      <c r="D74" s="12" t="s">
        <v>15</v>
      </c>
      <c r="E74" s="12">
        <v>2.2599999999999998</v>
      </c>
      <c r="F74" s="20">
        <f t="shared" si="2"/>
        <v>2147.6101999999996</v>
      </c>
      <c r="G74" s="12">
        <v>43</v>
      </c>
      <c r="H74" s="12">
        <f t="shared" si="0"/>
        <v>219.06101999999998</v>
      </c>
      <c r="I74" s="20">
        <v>2300</v>
      </c>
      <c r="J74" s="12">
        <v>2.14</v>
      </c>
      <c r="K74" s="20">
        <f t="shared" si="3"/>
        <v>2033.5778</v>
      </c>
      <c r="L74" s="12">
        <v>43</v>
      </c>
      <c r="M74" s="12">
        <f t="shared" si="1"/>
        <v>207.65778</v>
      </c>
      <c r="N74" s="20">
        <v>2200</v>
      </c>
      <c r="O74" s="12">
        <v>2.02</v>
      </c>
      <c r="P74" s="20">
        <f t="shared" si="4"/>
        <v>1919.5454</v>
      </c>
      <c r="Q74" s="12">
        <v>43</v>
      </c>
      <c r="R74" s="12">
        <f t="shared" si="5"/>
        <v>196.25454000000002</v>
      </c>
      <c r="S74" s="20">
        <v>1850</v>
      </c>
      <c r="T74" s="12">
        <v>1700</v>
      </c>
      <c r="U74" s="6">
        <f t="shared" si="7"/>
        <v>2220</v>
      </c>
    </row>
    <row r="75" spans="1:21" x14ac:dyDescent="0.25">
      <c r="A75" s="46">
        <v>7</v>
      </c>
      <c r="B75" s="46" t="s">
        <v>29</v>
      </c>
      <c r="C75" s="46" t="s">
        <v>12</v>
      </c>
      <c r="D75" s="12" t="s">
        <v>13</v>
      </c>
      <c r="E75" s="12">
        <v>0.89</v>
      </c>
      <c r="F75" s="20">
        <f t="shared" si="2"/>
        <v>845.74030000000005</v>
      </c>
      <c r="G75" s="12">
        <v>43</v>
      </c>
      <c r="H75" s="12">
        <f t="shared" si="0"/>
        <v>88.874030000000005</v>
      </c>
      <c r="I75" s="20">
        <v>1050</v>
      </c>
      <c r="J75" s="12">
        <v>0.77</v>
      </c>
      <c r="K75" s="20">
        <f t="shared" si="3"/>
        <v>731.7079</v>
      </c>
      <c r="L75" s="12">
        <v>43</v>
      </c>
      <c r="M75" s="12">
        <f t="shared" si="1"/>
        <v>77.470790000000008</v>
      </c>
      <c r="N75" s="20">
        <v>900</v>
      </c>
      <c r="O75" s="12">
        <v>0.65</v>
      </c>
      <c r="P75" s="20">
        <f t="shared" si="4"/>
        <v>617.67550000000006</v>
      </c>
      <c r="Q75" s="12">
        <v>43</v>
      </c>
      <c r="R75" s="12">
        <f t="shared" si="5"/>
        <v>66.067550000000011</v>
      </c>
      <c r="S75" s="20">
        <v>750</v>
      </c>
      <c r="T75" s="12">
        <v>550</v>
      </c>
      <c r="U75" s="6">
        <f t="shared" si="7"/>
        <v>900</v>
      </c>
    </row>
    <row r="76" spans="1:21" x14ac:dyDescent="0.25">
      <c r="A76" s="55"/>
      <c r="B76" s="55"/>
      <c r="C76" s="55"/>
      <c r="D76" s="12" t="s">
        <v>14</v>
      </c>
      <c r="E76" s="12">
        <v>1.01</v>
      </c>
      <c r="F76" s="20">
        <f t="shared" si="2"/>
        <v>959.77269999999999</v>
      </c>
      <c r="G76" s="12">
        <v>43</v>
      </c>
      <c r="H76" s="12">
        <f t="shared" si="0"/>
        <v>100.27727</v>
      </c>
      <c r="I76" s="20">
        <v>1150</v>
      </c>
      <c r="J76" s="12">
        <v>0.89</v>
      </c>
      <c r="K76" s="20">
        <f t="shared" si="3"/>
        <v>845.74030000000005</v>
      </c>
      <c r="L76" s="12">
        <v>43</v>
      </c>
      <c r="M76" s="12">
        <f t="shared" si="1"/>
        <v>88.874030000000005</v>
      </c>
      <c r="N76" s="20">
        <v>1050</v>
      </c>
      <c r="O76" s="12">
        <v>0.77</v>
      </c>
      <c r="P76" s="20">
        <f t="shared" si="4"/>
        <v>731.7079</v>
      </c>
      <c r="Q76" s="12">
        <v>43</v>
      </c>
      <c r="R76" s="12">
        <f t="shared" si="5"/>
        <v>77.470790000000008</v>
      </c>
      <c r="S76" s="20">
        <v>850</v>
      </c>
      <c r="T76" s="12">
        <v>650</v>
      </c>
      <c r="U76" s="6">
        <f t="shared" si="7"/>
        <v>1020</v>
      </c>
    </row>
    <row r="77" spans="1:21" x14ac:dyDescent="0.25">
      <c r="A77" s="55"/>
      <c r="B77" s="55"/>
      <c r="C77" s="47"/>
      <c r="D77" s="12" t="s">
        <v>15</v>
      </c>
      <c r="E77" s="12">
        <v>1.1299999999999999</v>
      </c>
      <c r="F77" s="20">
        <f t="shared" si="2"/>
        <v>1073.8050999999998</v>
      </c>
      <c r="G77" s="12">
        <v>43</v>
      </c>
      <c r="H77" s="12">
        <f t="shared" si="0"/>
        <v>111.68050999999998</v>
      </c>
      <c r="I77" s="20">
        <v>1300</v>
      </c>
      <c r="J77" s="12">
        <v>1.01</v>
      </c>
      <c r="K77" s="20">
        <f t="shared" si="3"/>
        <v>959.77269999999999</v>
      </c>
      <c r="L77" s="12">
        <v>43</v>
      </c>
      <c r="M77" s="12">
        <f t="shared" si="1"/>
        <v>100.27727</v>
      </c>
      <c r="N77" s="20">
        <v>1150</v>
      </c>
      <c r="O77" s="12">
        <v>0.89</v>
      </c>
      <c r="P77" s="20">
        <f t="shared" si="4"/>
        <v>845.74030000000005</v>
      </c>
      <c r="Q77" s="12">
        <v>43</v>
      </c>
      <c r="R77" s="12">
        <f t="shared" si="5"/>
        <v>88.874030000000005</v>
      </c>
      <c r="S77" s="20">
        <v>950</v>
      </c>
      <c r="T77" s="12">
        <v>750</v>
      </c>
      <c r="U77" s="6">
        <f t="shared" si="7"/>
        <v>1140</v>
      </c>
    </row>
    <row r="78" spans="1:21" x14ac:dyDescent="0.25">
      <c r="A78" s="55"/>
      <c r="B78" s="55"/>
      <c r="C78" s="46" t="s">
        <v>16</v>
      </c>
      <c r="D78" s="12" t="s">
        <v>13</v>
      </c>
      <c r="E78" s="12">
        <v>1.25</v>
      </c>
      <c r="F78" s="20">
        <f t="shared" si="2"/>
        <v>1187.8375000000001</v>
      </c>
      <c r="G78" s="12">
        <v>43</v>
      </c>
      <c r="H78" s="12">
        <f t="shared" ref="H78:H97" si="8">(F78+G78)*10%</f>
        <v>123.08375000000001</v>
      </c>
      <c r="I78" s="20">
        <v>1400</v>
      </c>
      <c r="J78" s="12">
        <v>1.1299999999999999</v>
      </c>
      <c r="K78" s="20">
        <f t="shared" si="3"/>
        <v>1073.8050999999998</v>
      </c>
      <c r="L78" s="12">
        <v>43</v>
      </c>
      <c r="M78" s="12">
        <f t="shared" ref="M78:M92" si="9">(K78+L78)*10%</f>
        <v>111.68050999999998</v>
      </c>
      <c r="N78" s="20">
        <v>1300</v>
      </c>
      <c r="O78" s="12">
        <v>1.01</v>
      </c>
      <c r="P78" s="20">
        <f t="shared" si="4"/>
        <v>959.77269999999999</v>
      </c>
      <c r="Q78" s="12">
        <v>43</v>
      </c>
      <c r="R78" s="12">
        <f t="shared" si="5"/>
        <v>100.27727</v>
      </c>
      <c r="S78" s="20">
        <v>1050</v>
      </c>
      <c r="T78" s="12">
        <v>850</v>
      </c>
      <c r="U78" s="6">
        <f t="shared" si="7"/>
        <v>1260</v>
      </c>
    </row>
    <row r="79" spans="1:21" x14ac:dyDescent="0.25">
      <c r="A79" s="55"/>
      <c r="B79" s="55"/>
      <c r="C79" s="55"/>
      <c r="D79" s="12" t="s">
        <v>14</v>
      </c>
      <c r="E79" s="12">
        <v>1.37</v>
      </c>
      <c r="F79" s="20">
        <f t="shared" si="2"/>
        <v>1301.8699000000001</v>
      </c>
      <c r="G79" s="12">
        <v>43</v>
      </c>
      <c r="H79" s="12">
        <f t="shared" si="8"/>
        <v>134.48699000000002</v>
      </c>
      <c r="I79" s="20">
        <v>1550</v>
      </c>
      <c r="J79" s="12">
        <v>1.25</v>
      </c>
      <c r="K79" s="20">
        <f t="shared" si="3"/>
        <v>1187.8375000000001</v>
      </c>
      <c r="L79" s="12">
        <v>43</v>
      </c>
      <c r="M79" s="12">
        <f t="shared" si="9"/>
        <v>123.08375000000001</v>
      </c>
      <c r="N79" s="20">
        <v>1400</v>
      </c>
      <c r="O79" s="12">
        <v>1.1299999999999999</v>
      </c>
      <c r="P79" s="20">
        <f t="shared" si="4"/>
        <v>1073.8050999999998</v>
      </c>
      <c r="Q79" s="12">
        <v>43</v>
      </c>
      <c r="R79" s="12">
        <f t="shared" ref="R79:R92" si="10">(P79+Q79)*10%</f>
        <v>111.68050999999998</v>
      </c>
      <c r="S79" s="20">
        <v>1200</v>
      </c>
      <c r="T79" s="12">
        <v>1000</v>
      </c>
      <c r="U79" s="6">
        <f t="shared" si="7"/>
        <v>1440</v>
      </c>
    </row>
    <row r="80" spans="1:21" x14ac:dyDescent="0.25">
      <c r="A80" s="55"/>
      <c r="B80" s="55"/>
      <c r="C80" s="47"/>
      <c r="D80" s="12" t="s">
        <v>15</v>
      </c>
      <c r="E80" s="12">
        <v>1.49</v>
      </c>
      <c r="F80" s="20">
        <f t="shared" si="2"/>
        <v>1415.9023</v>
      </c>
      <c r="G80" s="12">
        <v>43</v>
      </c>
      <c r="H80" s="12">
        <f t="shared" si="8"/>
        <v>145.89023</v>
      </c>
      <c r="I80" s="20">
        <v>1700</v>
      </c>
      <c r="J80" s="12">
        <v>1.37</v>
      </c>
      <c r="K80" s="20">
        <f t="shared" si="3"/>
        <v>1301.8699000000001</v>
      </c>
      <c r="L80" s="12">
        <v>43</v>
      </c>
      <c r="M80" s="12">
        <f t="shared" si="9"/>
        <v>134.48699000000002</v>
      </c>
      <c r="N80" s="20">
        <v>1550</v>
      </c>
      <c r="O80" s="12">
        <v>1.25</v>
      </c>
      <c r="P80" s="20">
        <f t="shared" ref="P80:P92" si="11">O80*950.27</f>
        <v>1187.8375000000001</v>
      </c>
      <c r="Q80" s="12">
        <v>43</v>
      </c>
      <c r="R80" s="12">
        <f t="shared" si="10"/>
        <v>123.08375000000001</v>
      </c>
      <c r="S80" s="20">
        <v>1300</v>
      </c>
      <c r="T80" s="12">
        <v>1100</v>
      </c>
      <c r="U80" s="6">
        <f t="shared" si="7"/>
        <v>1560</v>
      </c>
    </row>
    <row r="81" spans="1:21" x14ac:dyDescent="0.25">
      <c r="A81" s="55"/>
      <c r="B81" s="55"/>
      <c r="C81" s="46" t="s">
        <v>17</v>
      </c>
      <c r="D81" s="12" t="s">
        <v>13</v>
      </c>
      <c r="E81" s="12">
        <v>1.67</v>
      </c>
      <c r="F81" s="20">
        <f t="shared" si="2"/>
        <v>1586.9508999999998</v>
      </c>
      <c r="G81" s="12">
        <v>43</v>
      </c>
      <c r="H81" s="12">
        <f t="shared" si="8"/>
        <v>162.99509</v>
      </c>
      <c r="I81" s="20">
        <v>1900</v>
      </c>
      <c r="J81" s="12">
        <v>1.55</v>
      </c>
      <c r="K81" s="20">
        <f t="shared" si="3"/>
        <v>1472.9185</v>
      </c>
      <c r="L81" s="12">
        <v>43</v>
      </c>
      <c r="M81" s="12">
        <f t="shared" si="9"/>
        <v>151.59184999999999</v>
      </c>
      <c r="N81" s="20">
        <v>1750</v>
      </c>
      <c r="O81" s="12">
        <v>1.43</v>
      </c>
      <c r="P81" s="20">
        <f t="shared" si="11"/>
        <v>1358.8860999999999</v>
      </c>
      <c r="Q81" s="12">
        <v>43</v>
      </c>
      <c r="R81" s="12">
        <f t="shared" si="10"/>
        <v>140.18861000000001</v>
      </c>
      <c r="S81" s="20">
        <v>1400</v>
      </c>
      <c r="T81" s="12">
        <v>1200</v>
      </c>
      <c r="U81" s="6">
        <f t="shared" si="7"/>
        <v>1680</v>
      </c>
    </row>
    <row r="82" spans="1:21" x14ac:dyDescent="0.25">
      <c r="A82" s="55"/>
      <c r="B82" s="55"/>
      <c r="C82" s="55"/>
      <c r="D82" s="12" t="s">
        <v>14</v>
      </c>
      <c r="E82" s="12">
        <v>1.85</v>
      </c>
      <c r="F82" s="20">
        <f t="shared" si="2"/>
        <v>1757.9995000000001</v>
      </c>
      <c r="G82" s="12">
        <v>43</v>
      </c>
      <c r="H82" s="12">
        <f t="shared" si="8"/>
        <v>180.09995000000004</v>
      </c>
      <c r="I82" s="20">
        <v>2100</v>
      </c>
      <c r="J82" s="12">
        <v>1.73</v>
      </c>
      <c r="K82" s="20">
        <f t="shared" si="3"/>
        <v>1643.9670999999998</v>
      </c>
      <c r="L82" s="12">
        <v>43</v>
      </c>
      <c r="M82" s="12">
        <f t="shared" si="9"/>
        <v>168.69671</v>
      </c>
      <c r="N82" s="20">
        <v>1950</v>
      </c>
      <c r="O82" s="12">
        <v>1.61</v>
      </c>
      <c r="P82" s="20">
        <f t="shared" si="11"/>
        <v>1529.9347</v>
      </c>
      <c r="Q82" s="12">
        <v>43</v>
      </c>
      <c r="R82" s="12">
        <f t="shared" si="10"/>
        <v>157.29347000000001</v>
      </c>
      <c r="S82" s="20">
        <v>1550</v>
      </c>
      <c r="T82" s="12">
        <v>1350</v>
      </c>
      <c r="U82" s="6">
        <f t="shared" si="7"/>
        <v>1860</v>
      </c>
    </row>
    <row r="83" spans="1:21" x14ac:dyDescent="0.25">
      <c r="A83" s="47"/>
      <c r="B83" s="47"/>
      <c r="C83" s="47"/>
      <c r="D83" s="12" t="s">
        <v>15</v>
      </c>
      <c r="E83" s="12">
        <v>2.0299999999999998</v>
      </c>
      <c r="F83" s="20">
        <f t="shared" si="2"/>
        <v>1929.0480999999997</v>
      </c>
      <c r="G83" s="12">
        <v>43</v>
      </c>
      <c r="H83" s="12">
        <f t="shared" si="8"/>
        <v>197.20480999999998</v>
      </c>
      <c r="I83" s="20">
        <v>2250</v>
      </c>
      <c r="J83" s="12">
        <v>1.91</v>
      </c>
      <c r="K83" s="20">
        <f t="shared" si="3"/>
        <v>1815.0156999999999</v>
      </c>
      <c r="L83" s="12">
        <v>43</v>
      </c>
      <c r="M83" s="12">
        <f t="shared" si="9"/>
        <v>185.80157</v>
      </c>
      <c r="N83" s="20">
        <v>2150</v>
      </c>
      <c r="O83" s="12">
        <v>1.79</v>
      </c>
      <c r="P83" s="20">
        <f t="shared" si="11"/>
        <v>1700.9833000000001</v>
      </c>
      <c r="Q83" s="12">
        <v>43</v>
      </c>
      <c r="R83" s="12">
        <f t="shared" si="10"/>
        <v>174.39833000000002</v>
      </c>
      <c r="S83" s="20">
        <v>1700</v>
      </c>
      <c r="T83" s="12">
        <v>1500</v>
      </c>
      <c r="U83" s="6">
        <f t="shared" si="7"/>
        <v>2040</v>
      </c>
    </row>
    <row r="84" spans="1:21" x14ac:dyDescent="0.25">
      <c r="A84" s="46">
        <v>8</v>
      </c>
      <c r="B84" s="46" t="s">
        <v>30</v>
      </c>
      <c r="C84" s="46" t="s">
        <v>31</v>
      </c>
      <c r="D84" s="12" t="s">
        <v>13</v>
      </c>
      <c r="E84" s="12">
        <v>1.85</v>
      </c>
      <c r="F84" s="12">
        <f t="shared" si="2"/>
        <v>1757.9995000000001</v>
      </c>
      <c r="G84" s="12">
        <v>16</v>
      </c>
      <c r="H84" s="12">
        <f t="shared" si="8"/>
        <v>177.39995000000002</v>
      </c>
      <c r="I84" s="20">
        <v>2050</v>
      </c>
      <c r="J84" s="12">
        <v>1.55</v>
      </c>
      <c r="K84" s="20">
        <f t="shared" si="3"/>
        <v>1472.9185</v>
      </c>
      <c r="L84" s="12">
        <v>16</v>
      </c>
      <c r="M84" s="12">
        <f t="shared" si="9"/>
        <v>148.89185000000001</v>
      </c>
      <c r="N84" s="20">
        <v>1700</v>
      </c>
      <c r="O84" s="12">
        <v>1.25</v>
      </c>
      <c r="P84" s="20">
        <f t="shared" si="11"/>
        <v>1187.8375000000001</v>
      </c>
      <c r="Q84" s="12">
        <v>16</v>
      </c>
      <c r="R84" s="12">
        <f t="shared" si="10"/>
        <v>120.38375000000002</v>
      </c>
      <c r="S84" s="20">
        <v>1250</v>
      </c>
      <c r="T84" s="12">
        <v>1050</v>
      </c>
      <c r="U84" s="6">
        <f t="shared" si="7"/>
        <v>1500</v>
      </c>
    </row>
    <row r="85" spans="1:21" x14ac:dyDescent="0.25">
      <c r="A85" s="55"/>
      <c r="B85" s="55"/>
      <c r="C85" s="55"/>
      <c r="D85" s="12" t="s">
        <v>14</v>
      </c>
      <c r="E85" s="12">
        <v>2.25</v>
      </c>
      <c r="F85" s="20">
        <f t="shared" si="2"/>
        <v>2138.1075000000001</v>
      </c>
      <c r="G85" s="12">
        <v>16</v>
      </c>
      <c r="H85" s="12">
        <f t="shared" si="8"/>
        <v>215.41075000000001</v>
      </c>
      <c r="I85" s="20">
        <v>2500</v>
      </c>
      <c r="J85" s="12">
        <v>1.95</v>
      </c>
      <c r="K85" s="20">
        <f t="shared" si="3"/>
        <v>1853.0264999999999</v>
      </c>
      <c r="L85" s="12">
        <v>16</v>
      </c>
      <c r="M85" s="12">
        <f t="shared" si="9"/>
        <v>186.90264999999999</v>
      </c>
      <c r="N85" s="20">
        <v>2150</v>
      </c>
      <c r="O85" s="12">
        <v>1.65</v>
      </c>
      <c r="P85" s="20">
        <f t="shared" si="11"/>
        <v>1567.9454999999998</v>
      </c>
      <c r="Q85" s="12">
        <v>16</v>
      </c>
      <c r="R85" s="12">
        <f t="shared" si="10"/>
        <v>158.39454999999998</v>
      </c>
      <c r="S85" s="20">
        <v>1600</v>
      </c>
      <c r="T85" s="12">
        <v>1400</v>
      </c>
      <c r="U85" s="6">
        <f t="shared" si="7"/>
        <v>1920</v>
      </c>
    </row>
    <row r="86" spans="1:21" x14ac:dyDescent="0.25">
      <c r="A86" s="47"/>
      <c r="B86" s="47"/>
      <c r="C86" s="47"/>
      <c r="D86" s="12" t="s">
        <v>15</v>
      </c>
      <c r="E86" s="12">
        <v>2.65</v>
      </c>
      <c r="F86" s="20">
        <f t="shared" si="2"/>
        <v>2518.2154999999998</v>
      </c>
      <c r="G86" s="12">
        <v>16</v>
      </c>
      <c r="H86" s="12">
        <f t="shared" si="8"/>
        <v>253.42155</v>
      </c>
      <c r="I86" s="20">
        <v>2900</v>
      </c>
      <c r="J86" s="12">
        <v>2.35</v>
      </c>
      <c r="K86" s="20">
        <f t="shared" si="3"/>
        <v>2233.1345000000001</v>
      </c>
      <c r="L86" s="12">
        <v>16</v>
      </c>
      <c r="M86" s="12">
        <f t="shared" si="9"/>
        <v>224.91345000000001</v>
      </c>
      <c r="N86" s="20">
        <v>2600</v>
      </c>
      <c r="O86" s="12">
        <v>2.0499999999999998</v>
      </c>
      <c r="P86" s="20">
        <f t="shared" si="11"/>
        <v>1948.0534999999998</v>
      </c>
      <c r="Q86" s="12">
        <v>16</v>
      </c>
      <c r="R86" s="12">
        <f t="shared" si="10"/>
        <v>196.40535</v>
      </c>
      <c r="S86" s="20">
        <v>1950</v>
      </c>
      <c r="T86" s="12">
        <v>1700</v>
      </c>
      <c r="U86" s="6">
        <f t="shared" si="7"/>
        <v>2340</v>
      </c>
    </row>
    <row r="87" spans="1:21" x14ac:dyDescent="0.25">
      <c r="A87" s="46">
        <v>9</v>
      </c>
      <c r="B87" s="46" t="s">
        <v>32</v>
      </c>
      <c r="C87" s="46" t="s">
        <v>31</v>
      </c>
      <c r="D87" s="12" t="s">
        <v>13</v>
      </c>
      <c r="E87" s="12">
        <v>1.1599999999999999</v>
      </c>
      <c r="F87" s="20">
        <f t="shared" si="2"/>
        <v>1102.3131999999998</v>
      </c>
      <c r="G87" s="12">
        <v>10</v>
      </c>
      <c r="H87" s="12">
        <f t="shared" si="8"/>
        <v>111.23131999999998</v>
      </c>
      <c r="I87" s="20">
        <v>1300</v>
      </c>
      <c r="J87" s="12">
        <v>0.98</v>
      </c>
      <c r="K87" s="20">
        <f t="shared" si="3"/>
        <v>931.26459999999997</v>
      </c>
      <c r="L87" s="12">
        <v>10</v>
      </c>
      <c r="M87" s="12">
        <f t="shared" si="9"/>
        <v>94.126460000000009</v>
      </c>
      <c r="N87" s="20">
        <v>1100</v>
      </c>
      <c r="O87" s="12">
        <v>0.8</v>
      </c>
      <c r="P87" s="20">
        <f t="shared" si="11"/>
        <v>760.21600000000001</v>
      </c>
      <c r="Q87" s="12">
        <v>10</v>
      </c>
      <c r="R87" s="12">
        <f t="shared" si="10"/>
        <v>77.021600000000007</v>
      </c>
      <c r="S87" s="20">
        <v>950</v>
      </c>
      <c r="T87" s="12">
        <v>700</v>
      </c>
      <c r="U87" s="6">
        <f t="shared" si="7"/>
        <v>1140</v>
      </c>
    </row>
    <row r="88" spans="1:21" x14ac:dyDescent="0.25">
      <c r="A88" s="47"/>
      <c r="B88" s="47"/>
      <c r="C88" s="47"/>
      <c r="D88" s="12" t="s">
        <v>21</v>
      </c>
      <c r="E88" s="12">
        <v>1.31</v>
      </c>
      <c r="F88" s="20">
        <f t="shared" si="2"/>
        <v>1244.8537000000001</v>
      </c>
      <c r="G88" s="12">
        <v>10</v>
      </c>
      <c r="H88" s="12">
        <f t="shared" si="8"/>
        <v>125.48537000000002</v>
      </c>
      <c r="I88" s="20">
        <v>1450</v>
      </c>
      <c r="J88" s="12">
        <v>1.1299999999999999</v>
      </c>
      <c r="K88" s="20">
        <f t="shared" si="3"/>
        <v>1073.8050999999998</v>
      </c>
      <c r="L88" s="12">
        <v>10</v>
      </c>
      <c r="M88" s="12">
        <f t="shared" si="9"/>
        <v>108.38050999999999</v>
      </c>
      <c r="N88" s="20">
        <v>1250</v>
      </c>
      <c r="O88" s="12">
        <v>0.95</v>
      </c>
      <c r="P88" s="20">
        <f t="shared" si="11"/>
        <v>902.75649999999996</v>
      </c>
      <c r="Q88" s="12">
        <v>10</v>
      </c>
      <c r="R88" s="12">
        <f t="shared" si="10"/>
        <v>91.275649999999999</v>
      </c>
      <c r="S88" s="20">
        <v>1050</v>
      </c>
      <c r="T88" s="12">
        <v>800</v>
      </c>
      <c r="U88" s="6">
        <f t="shared" si="7"/>
        <v>1260</v>
      </c>
    </row>
    <row r="89" spans="1:21" x14ac:dyDescent="0.25">
      <c r="A89" s="46">
        <v>10</v>
      </c>
      <c r="B89" s="46" t="s">
        <v>121</v>
      </c>
      <c r="C89" s="46" t="s">
        <v>33</v>
      </c>
      <c r="D89" s="12" t="s">
        <v>13</v>
      </c>
      <c r="E89" s="12">
        <v>1.1499999999999999</v>
      </c>
      <c r="F89" s="20">
        <f t="shared" si="2"/>
        <v>1092.8104999999998</v>
      </c>
      <c r="G89" s="12">
        <v>16</v>
      </c>
      <c r="H89" s="12">
        <f t="shared" si="8"/>
        <v>110.88104999999999</v>
      </c>
      <c r="I89" s="20">
        <v>1300</v>
      </c>
      <c r="J89" s="19">
        <v>1</v>
      </c>
      <c r="K89" s="20">
        <f t="shared" si="3"/>
        <v>950.27</v>
      </c>
      <c r="L89" s="12">
        <v>16</v>
      </c>
      <c r="M89" s="12">
        <f t="shared" si="9"/>
        <v>96.62700000000001</v>
      </c>
      <c r="N89" s="20">
        <v>1100</v>
      </c>
      <c r="O89" s="12">
        <v>0.85</v>
      </c>
      <c r="P89" s="20">
        <f t="shared" si="11"/>
        <v>807.72949999999992</v>
      </c>
      <c r="Q89" s="12">
        <v>16</v>
      </c>
      <c r="R89" s="12">
        <f t="shared" si="10"/>
        <v>82.372950000000003</v>
      </c>
      <c r="S89" s="20">
        <v>950</v>
      </c>
      <c r="T89" s="12">
        <v>700</v>
      </c>
      <c r="U89" s="6">
        <f t="shared" si="7"/>
        <v>1140</v>
      </c>
    </row>
    <row r="90" spans="1:21" ht="14.25" customHeight="1" x14ac:dyDescent="0.25">
      <c r="A90" s="47"/>
      <c r="B90" s="47"/>
      <c r="C90" s="47"/>
      <c r="D90" s="12" t="s">
        <v>21</v>
      </c>
      <c r="E90" s="12">
        <v>1.39</v>
      </c>
      <c r="F90" s="20">
        <f t="shared" si="2"/>
        <v>1320.8752999999999</v>
      </c>
      <c r="G90" s="12">
        <v>16</v>
      </c>
      <c r="H90" s="12">
        <f t="shared" si="8"/>
        <v>133.68753000000001</v>
      </c>
      <c r="I90" s="20">
        <v>1550</v>
      </c>
      <c r="J90" s="12">
        <v>1.24</v>
      </c>
      <c r="K90" s="20">
        <f t="shared" si="3"/>
        <v>1178.3347999999999</v>
      </c>
      <c r="L90" s="12">
        <v>16</v>
      </c>
      <c r="M90" s="12">
        <f t="shared" si="9"/>
        <v>119.43347999999999</v>
      </c>
      <c r="N90" s="20">
        <v>1400</v>
      </c>
      <c r="O90" s="12">
        <v>1.0900000000000001</v>
      </c>
      <c r="P90" s="20">
        <f t="shared" si="11"/>
        <v>1035.7943</v>
      </c>
      <c r="Q90" s="12">
        <v>16</v>
      </c>
      <c r="R90" s="12">
        <f t="shared" si="10"/>
        <v>105.17943000000001</v>
      </c>
      <c r="S90" s="20">
        <v>1250</v>
      </c>
      <c r="T90" s="12">
        <v>950</v>
      </c>
      <c r="U90" s="6">
        <f t="shared" si="7"/>
        <v>1500</v>
      </c>
    </row>
    <row r="91" spans="1:21" hidden="1" x14ac:dyDescent="0.25">
      <c r="A91" s="46" t="s">
        <v>34</v>
      </c>
      <c r="B91" s="46" t="s">
        <v>35</v>
      </c>
      <c r="C91" s="46" t="s">
        <v>33</v>
      </c>
      <c r="D91" s="12" t="s">
        <v>13</v>
      </c>
      <c r="E91" s="12">
        <v>1.1499999999999999</v>
      </c>
      <c r="F91" s="20">
        <f t="shared" si="2"/>
        <v>1092.8104999999998</v>
      </c>
      <c r="G91" s="12">
        <v>14</v>
      </c>
      <c r="H91" s="12">
        <f t="shared" si="8"/>
        <v>110.68104999999998</v>
      </c>
      <c r="I91" s="20">
        <v>1200</v>
      </c>
      <c r="J91" s="19">
        <v>1</v>
      </c>
      <c r="K91" s="20">
        <f t="shared" si="3"/>
        <v>950.27</v>
      </c>
      <c r="L91" s="12">
        <v>14</v>
      </c>
      <c r="M91" s="12">
        <f t="shared" si="9"/>
        <v>96.427000000000007</v>
      </c>
      <c r="N91" s="20">
        <v>1000</v>
      </c>
      <c r="O91" s="12">
        <v>0.85</v>
      </c>
      <c r="P91" s="20">
        <f t="shared" si="11"/>
        <v>807.72949999999992</v>
      </c>
      <c r="Q91" s="12">
        <v>14</v>
      </c>
      <c r="R91" s="12">
        <f t="shared" si="10"/>
        <v>82.17295</v>
      </c>
      <c r="S91" s="20">
        <v>950</v>
      </c>
      <c r="T91" s="12">
        <v>700</v>
      </c>
      <c r="U91" s="12"/>
    </row>
    <row r="92" spans="1:21" ht="18.75" hidden="1" customHeight="1" x14ac:dyDescent="0.25">
      <c r="A92" s="47"/>
      <c r="B92" s="47"/>
      <c r="C92" s="47"/>
      <c r="D92" s="12" t="s">
        <v>21</v>
      </c>
      <c r="E92" s="12">
        <v>1.39</v>
      </c>
      <c r="F92" s="20">
        <f t="shared" si="2"/>
        <v>1320.8752999999999</v>
      </c>
      <c r="G92" s="12">
        <v>14</v>
      </c>
      <c r="H92" s="12">
        <f t="shared" si="8"/>
        <v>133.48752999999999</v>
      </c>
      <c r="I92" s="20">
        <v>1400</v>
      </c>
      <c r="J92" s="12">
        <v>1.24</v>
      </c>
      <c r="K92" s="20">
        <f t="shared" si="3"/>
        <v>1178.3347999999999</v>
      </c>
      <c r="L92" s="12">
        <v>14</v>
      </c>
      <c r="M92" s="12">
        <f t="shared" si="9"/>
        <v>119.23347999999999</v>
      </c>
      <c r="N92" s="20">
        <v>1250</v>
      </c>
      <c r="O92" s="12">
        <v>1.0900000000000001</v>
      </c>
      <c r="P92" s="20">
        <f t="shared" si="11"/>
        <v>1035.7943</v>
      </c>
      <c r="Q92" s="12">
        <v>14</v>
      </c>
      <c r="R92" s="12">
        <f t="shared" si="10"/>
        <v>104.97943000000001</v>
      </c>
      <c r="S92" s="20">
        <v>1100</v>
      </c>
      <c r="T92" s="12">
        <v>950</v>
      </c>
      <c r="U92" s="12"/>
    </row>
    <row r="93" spans="1:21" ht="20.25" customHeight="1" x14ac:dyDescent="0.25">
      <c r="A93" s="56" t="s">
        <v>37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8"/>
    </row>
    <row r="94" spans="1:21" x14ac:dyDescent="0.25">
      <c r="A94" s="46">
        <v>11</v>
      </c>
      <c r="B94" s="46" t="s">
        <v>11</v>
      </c>
      <c r="C94" s="46" t="s">
        <v>38</v>
      </c>
      <c r="D94" s="12" t="s">
        <v>39</v>
      </c>
      <c r="E94" s="12">
        <v>2.2400000000000002</v>
      </c>
      <c r="F94" s="20">
        <f t="shared" si="2"/>
        <v>2128.6048000000001</v>
      </c>
      <c r="G94" s="12">
        <v>28</v>
      </c>
      <c r="H94" s="12">
        <f t="shared" si="8"/>
        <v>215.66048000000001</v>
      </c>
      <c r="I94" s="20">
        <v>2500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v>1900</v>
      </c>
      <c r="U94" s="12"/>
    </row>
    <row r="95" spans="1:21" x14ac:dyDescent="0.25">
      <c r="A95" s="55"/>
      <c r="B95" s="55"/>
      <c r="C95" s="47"/>
      <c r="D95" s="12" t="s">
        <v>15</v>
      </c>
      <c r="E95" s="12">
        <v>2.5299999999999998</v>
      </c>
      <c r="F95" s="20">
        <f t="shared" ref="F95:F97" si="12">E95*950.27</f>
        <v>2404.1830999999997</v>
      </c>
      <c r="G95" s="12">
        <v>28</v>
      </c>
      <c r="H95" s="12">
        <f t="shared" si="8"/>
        <v>243.21830999999997</v>
      </c>
      <c r="I95" s="20">
        <v>2800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v>2150</v>
      </c>
      <c r="U95" s="12"/>
    </row>
    <row r="96" spans="1:21" x14ac:dyDescent="0.25">
      <c r="A96" s="55"/>
      <c r="B96" s="55"/>
      <c r="C96" s="46" t="s">
        <v>17</v>
      </c>
      <c r="D96" s="12" t="s">
        <v>39</v>
      </c>
      <c r="E96" s="12">
        <v>2.82</v>
      </c>
      <c r="F96" s="20">
        <f t="shared" si="12"/>
        <v>2679.7613999999999</v>
      </c>
      <c r="G96" s="12">
        <v>28</v>
      </c>
      <c r="H96" s="12">
        <f t="shared" si="8"/>
        <v>270.77614</v>
      </c>
      <c r="I96" s="20">
        <v>3100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v>2400</v>
      </c>
      <c r="U96" s="12"/>
    </row>
    <row r="97" spans="1:21" x14ac:dyDescent="0.25">
      <c r="A97" s="47"/>
      <c r="B97" s="47"/>
      <c r="C97" s="47"/>
      <c r="D97" s="12" t="s">
        <v>15</v>
      </c>
      <c r="E97" s="12">
        <v>3.12</v>
      </c>
      <c r="F97" s="20">
        <f t="shared" si="12"/>
        <v>2964.8424</v>
      </c>
      <c r="G97" s="12">
        <v>28</v>
      </c>
      <c r="H97" s="12">
        <f t="shared" si="8"/>
        <v>299.28424000000001</v>
      </c>
      <c r="I97" s="20">
        <v>3450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v>2650</v>
      </c>
      <c r="U97" s="12"/>
    </row>
    <row r="98" spans="1:21" x14ac:dyDescent="0.25">
      <c r="A98" s="56" t="s">
        <v>40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8"/>
    </row>
    <row r="99" spans="1:21" x14ac:dyDescent="0.25">
      <c r="A99" s="12">
        <v>12</v>
      </c>
      <c r="B99" s="12" t="s">
        <v>30</v>
      </c>
      <c r="C99" s="12" t="s">
        <v>38</v>
      </c>
      <c r="D99" s="12" t="s">
        <v>42</v>
      </c>
      <c r="E99" s="5"/>
      <c r="F99" s="5"/>
      <c r="G99" s="5"/>
      <c r="H99" s="5"/>
      <c r="I99" s="5"/>
      <c r="J99" s="5">
        <v>0.71</v>
      </c>
      <c r="K99" s="7">
        <f t="shared" ref="K99:K100" si="13">J99*950.27</f>
        <v>674.69169999999997</v>
      </c>
      <c r="L99" s="5">
        <v>11</v>
      </c>
      <c r="M99" s="5">
        <f t="shared" ref="M99:M100" si="14">(K99+L99)*10%</f>
        <v>68.56917</v>
      </c>
      <c r="N99" s="20">
        <v>1100</v>
      </c>
      <c r="O99" s="12">
        <v>0.59</v>
      </c>
      <c r="P99" s="20">
        <f t="shared" ref="P99:P100" si="15">O99*950.27</f>
        <v>560.65929999999992</v>
      </c>
      <c r="Q99" s="12">
        <v>11</v>
      </c>
      <c r="R99" s="12">
        <f t="shared" ref="R99:R100" si="16">(P99+Q99)*10%</f>
        <v>57.165929999999996</v>
      </c>
      <c r="S99" s="20">
        <v>750</v>
      </c>
      <c r="T99" s="5">
        <v>500</v>
      </c>
      <c r="U99" s="6">
        <f t="shared" ref="U99:U100" si="17">S99*1.2</f>
        <v>900</v>
      </c>
    </row>
    <row r="100" spans="1:21" x14ac:dyDescent="0.25">
      <c r="A100" s="12">
        <v>13</v>
      </c>
      <c r="B100" s="12" t="s">
        <v>41</v>
      </c>
      <c r="C100" s="12" t="s">
        <v>38</v>
      </c>
      <c r="D100" s="12" t="s">
        <v>43</v>
      </c>
      <c r="E100" s="5"/>
      <c r="F100" s="5"/>
      <c r="G100" s="5"/>
      <c r="H100" s="5"/>
      <c r="I100" s="5"/>
      <c r="J100" s="5">
        <v>0.59</v>
      </c>
      <c r="K100" s="7">
        <f t="shared" si="13"/>
        <v>560.65929999999992</v>
      </c>
      <c r="L100" s="5">
        <v>7</v>
      </c>
      <c r="M100" s="5">
        <f t="shared" si="14"/>
        <v>56.765929999999997</v>
      </c>
      <c r="N100" s="20">
        <v>900</v>
      </c>
      <c r="O100" s="12">
        <v>0.47</v>
      </c>
      <c r="P100" s="20">
        <f t="shared" si="15"/>
        <v>446.62689999999998</v>
      </c>
      <c r="Q100" s="12">
        <v>7</v>
      </c>
      <c r="R100" s="12">
        <f t="shared" si="16"/>
        <v>45.362690000000001</v>
      </c>
      <c r="S100" s="20">
        <v>716.66</v>
      </c>
      <c r="T100" s="5">
        <v>400</v>
      </c>
      <c r="U100" s="27">
        <f t="shared" si="17"/>
        <v>859.99199999999996</v>
      </c>
    </row>
    <row r="101" spans="1:21" x14ac:dyDescent="0.25">
      <c r="A101" s="59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1"/>
    </row>
    <row r="102" spans="1:21" x14ac:dyDescent="0.25">
      <c r="A102" s="56" t="s">
        <v>45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8"/>
    </row>
    <row r="103" spans="1:21" x14ac:dyDescent="0.25">
      <c r="A103" s="46">
        <v>14</v>
      </c>
      <c r="B103" s="46" t="s">
        <v>11</v>
      </c>
      <c r="C103" s="46" t="s">
        <v>46</v>
      </c>
      <c r="D103" s="12" t="s">
        <v>47</v>
      </c>
      <c r="E103" s="5">
        <v>2.1800000000000002</v>
      </c>
      <c r="F103" s="7">
        <f t="shared" ref="F103:F140" si="18">E103*950.27</f>
        <v>2071.5886</v>
      </c>
      <c r="G103" s="5">
        <v>20</v>
      </c>
      <c r="H103" s="5">
        <f t="shared" ref="H103:H132" si="19">(F103+G103)*10%</f>
        <v>209.15886</v>
      </c>
      <c r="I103" s="20">
        <v>2400</v>
      </c>
      <c r="J103" s="12">
        <v>1.76</v>
      </c>
      <c r="K103" s="20">
        <f t="shared" ref="K103:K140" si="20">J103*950.27</f>
        <v>1672.4752000000001</v>
      </c>
      <c r="L103" s="12">
        <v>20</v>
      </c>
      <c r="M103" s="12">
        <f t="shared" ref="M103:M132" si="21">(K103+L103)*10%</f>
        <v>169.24752000000001</v>
      </c>
      <c r="N103" s="20">
        <v>2000</v>
      </c>
      <c r="O103" s="5"/>
      <c r="P103" s="5"/>
      <c r="Q103" s="5"/>
      <c r="R103" s="5"/>
      <c r="S103" s="5"/>
      <c r="T103" s="5">
        <v>1500</v>
      </c>
      <c r="U103" s="5"/>
    </row>
    <row r="104" spans="1:21" x14ac:dyDescent="0.25">
      <c r="A104" s="55"/>
      <c r="B104" s="55"/>
      <c r="C104" s="47"/>
      <c r="D104" s="12" t="s">
        <v>48</v>
      </c>
      <c r="E104" s="5">
        <v>2.4700000000000002</v>
      </c>
      <c r="F104" s="7">
        <f t="shared" si="18"/>
        <v>2347.1669000000002</v>
      </c>
      <c r="G104" s="5">
        <v>20</v>
      </c>
      <c r="H104" s="5">
        <f t="shared" si="19"/>
        <v>236.71669000000003</v>
      </c>
      <c r="I104" s="20">
        <v>2700</v>
      </c>
      <c r="J104" s="12">
        <v>2</v>
      </c>
      <c r="K104" s="20">
        <f t="shared" si="20"/>
        <v>1900.54</v>
      </c>
      <c r="L104" s="12">
        <v>20</v>
      </c>
      <c r="M104" s="12">
        <f t="shared" si="21"/>
        <v>192.054</v>
      </c>
      <c r="N104" s="20">
        <v>2200</v>
      </c>
      <c r="O104" s="5"/>
      <c r="P104" s="5"/>
      <c r="Q104" s="5"/>
      <c r="R104" s="5"/>
      <c r="S104" s="5"/>
      <c r="T104" s="5">
        <v>1700</v>
      </c>
      <c r="U104" s="5"/>
    </row>
    <row r="105" spans="1:21" x14ac:dyDescent="0.25">
      <c r="A105" s="55"/>
      <c r="B105" s="55"/>
      <c r="C105" s="46" t="s">
        <v>49</v>
      </c>
      <c r="D105" s="12" t="s">
        <v>47</v>
      </c>
      <c r="E105" s="5">
        <v>2.71</v>
      </c>
      <c r="F105" s="7">
        <f t="shared" si="18"/>
        <v>2575.2316999999998</v>
      </c>
      <c r="G105" s="5">
        <v>20</v>
      </c>
      <c r="H105" s="5">
        <f t="shared" si="19"/>
        <v>259.52316999999999</v>
      </c>
      <c r="I105" s="20">
        <v>3000</v>
      </c>
      <c r="J105" s="12">
        <v>2.29</v>
      </c>
      <c r="K105" s="20">
        <f t="shared" si="20"/>
        <v>2176.1183000000001</v>
      </c>
      <c r="L105" s="12">
        <v>20</v>
      </c>
      <c r="M105" s="12">
        <f t="shared" si="21"/>
        <v>219.61183000000003</v>
      </c>
      <c r="N105" s="20">
        <v>2550</v>
      </c>
      <c r="O105" s="5"/>
      <c r="P105" s="5"/>
      <c r="Q105" s="5"/>
      <c r="R105" s="5"/>
      <c r="S105" s="5"/>
      <c r="T105" s="5">
        <v>1950</v>
      </c>
      <c r="U105" s="5"/>
    </row>
    <row r="106" spans="1:21" x14ac:dyDescent="0.25">
      <c r="A106" s="47"/>
      <c r="B106" s="47"/>
      <c r="C106" s="47"/>
      <c r="D106" s="12" t="s">
        <v>48</v>
      </c>
      <c r="E106" s="5">
        <v>3</v>
      </c>
      <c r="F106" s="7">
        <f t="shared" si="18"/>
        <v>2850.81</v>
      </c>
      <c r="G106" s="5">
        <v>20</v>
      </c>
      <c r="H106" s="5">
        <f t="shared" si="19"/>
        <v>287.08100000000002</v>
      </c>
      <c r="I106" s="20">
        <v>3300</v>
      </c>
      <c r="J106" s="12">
        <v>2.5299999999999998</v>
      </c>
      <c r="K106" s="20">
        <f t="shared" si="20"/>
        <v>2404.1830999999997</v>
      </c>
      <c r="L106" s="12">
        <v>20</v>
      </c>
      <c r="M106" s="12">
        <f t="shared" si="21"/>
        <v>242.41830999999999</v>
      </c>
      <c r="N106" s="20">
        <v>2800</v>
      </c>
      <c r="O106" s="5"/>
      <c r="P106" s="5"/>
      <c r="Q106" s="5"/>
      <c r="R106" s="5"/>
      <c r="S106" s="5"/>
      <c r="T106" s="5">
        <v>2150</v>
      </c>
      <c r="U106" s="5"/>
    </row>
    <row r="107" spans="1:21" x14ac:dyDescent="0.25">
      <c r="A107" s="46">
        <v>15</v>
      </c>
      <c r="B107" s="46" t="s">
        <v>18</v>
      </c>
      <c r="C107" s="46" t="s">
        <v>46</v>
      </c>
      <c r="D107" s="12" t="s">
        <v>47</v>
      </c>
      <c r="E107" s="5">
        <v>1.65</v>
      </c>
      <c r="F107" s="7">
        <f t="shared" si="18"/>
        <v>1567.9454999999998</v>
      </c>
      <c r="G107" s="5">
        <v>20</v>
      </c>
      <c r="H107" s="5">
        <f t="shared" si="19"/>
        <v>158.79454999999999</v>
      </c>
      <c r="I107" s="20">
        <v>1850</v>
      </c>
      <c r="J107" s="12">
        <v>1.29</v>
      </c>
      <c r="K107" s="20">
        <f t="shared" si="20"/>
        <v>1225.8483000000001</v>
      </c>
      <c r="L107" s="12">
        <v>20</v>
      </c>
      <c r="M107" s="12">
        <f t="shared" si="21"/>
        <v>124.58483000000001</v>
      </c>
      <c r="N107" s="20">
        <v>1450</v>
      </c>
      <c r="O107" s="5"/>
      <c r="P107" s="5"/>
      <c r="Q107" s="5"/>
      <c r="R107" s="5"/>
      <c r="S107" s="5"/>
      <c r="T107" s="5">
        <v>1100</v>
      </c>
      <c r="U107" s="5"/>
    </row>
    <row r="108" spans="1:21" x14ac:dyDescent="0.25">
      <c r="A108" s="55"/>
      <c r="B108" s="55"/>
      <c r="C108" s="47"/>
      <c r="D108" s="12" t="s">
        <v>48</v>
      </c>
      <c r="E108" s="5">
        <v>1.88</v>
      </c>
      <c r="F108" s="7">
        <f t="shared" si="18"/>
        <v>1786.5075999999999</v>
      </c>
      <c r="G108" s="5">
        <v>20</v>
      </c>
      <c r="H108" s="5">
        <f t="shared" si="19"/>
        <v>180.65075999999999</v>
      </c>
      <c r="I108" s="20">
        <v>2100</v>
      </c>
      <c r="J108" s="12">
        <v>1.47</v>
      </c>
      <c r="K108" s="20">
        <f t="shared" si="20"/>
        <v>1396.8969</v>
      </c>
      <c r="L108" s="12">
        <v>20</v>
      </c>
      <c r="M108" s="12">
        <f t="shared" si="21"/>
        <v>141.68969000000001</v>
      </c>
      <c r="N108" s="20">
        <v>1650</v>
      </c>
      <c r="O108" s="5"/>
      <c r="P108" s="5"/>
      <c r="Q108" s="5"/>
      <c r="R108" s="5"/>
      <c r="S108" s="5"/>
      <c r="T108" s="5">
        <v>1250</v>
      </c>
      <c r="U108" s="5"/>
    </row>
    <row r="109" spans="1:21" x14ac:dyDescent="0.25">
      <c r="A109" s="55"/>
      <c r="B109" s="55"/>
      <c r="C109" s="46" t="s">
        <v>49</v>
      </c>
      <c r="D109" s="12" t="s">
        <v>47</v>
      </c>
      <c r="E109" s="5">
        <v>2.12</v>
      </c>
      <c r="F109" s="7">
        <f t="shared" si="18"/>
        <v>2014.5724</v>
      </c>
      <c r="G109" s="5">
        <v>20</v>
      </c>
      <c r="H109" s="5">
        <f t="shared" si="19"/>
        <v>203.45724000000001</v>
      </c>
      <c r="I109" s="20">
        <v>2350</v>
      </c>
      <c r="J109" s="12">
        <v>1.65</v>
      </c>
      <c r="K109" s="20">
        <f t="shared" si="20"/>
        <v>1567.9454999999998</v>
      </c>
      <c r="L109" s="12">
        <v>20</v>
      </c>
      <c r="M109" s="12">
        <f t="shared" si="21"/>
        <v>158.79454999999999</v>
      </c>
      <c r="N109" s="20">
        <v>1850</v>
      </c>
      <c r="O109" s="5"/>
      <c r="P109" s="5"/>
      <c r="Q109" s="5"/>
      <c r="R109" s="5"/>
      <c r="S109" s="5"/>
      <c r="T109" s="5">
        <v>1400</v>
      </c>
      <c r="U109" s="5"/>
    </row>
    <row r="110" spans="1:21" x14ac:dyDescent="0.25">
      <c r="A110" s="47"/>
      <c r="B110" s="47"/>
      <c r="C110" s="47"/>
      <c r="D110" s="12" t="s">
        <v>48</v>
      </c>
      <c r="E110" s="5">
        <v>2.29</v>
      </c>
      <c r="F110" s="7">
        <f t="shared" si="18"/>
        <v>2176.1183000000001</v>
      </c>
      <c r="G110" s="5">
        <v>20</v>
      </c>
      <c r="H110" s="5">
        <f t="shared" si="19"/>
        <v>219.61183000000003</v>
      </c>
      <c r="I110" s="20">
        <v>2550</v>
      </c>
      <c r="J110" s="12">
        <v>1.94</v>
      </c>
      <c r="K110" s="20">
        <f t="shared" si="20"/>
        <v>1843.5237999999999</v>
      </c>
      <c r="L110" s="12">
        <v>20</v>
      </c>
      <c r="M110" s="12">
        <f t="shared" si="21"/>
        <v>186.35238000000001</v>
      </c>
      <c r="N110" s="20">
        <v>2150</v>
      </c>
      <c r="O110" s="5"/>
      <c r="P110" s="5"/>
      <c r="Q110" s="5"/>
      <c r="R110" s="5"/>
      <c r="S110" s="5"/>
      <c r="T110" s="5">
        <v>1650</v>
      </c>
      <c r="U110" s="5"/>
    </row>
    <row r="111" spans="1:21" x14ac:dyDescent="0.25">
      <c r="A111" s="46">
        <v>16</v>
      </c>
      <c r="B111" s="46" t="s">
        <v>19</v>
      </c>
      <c r="C111" s="46" t="s">
        <v>46</v>
      </c>
      <c r="D111" s="12" t="s">
        <v>47</v>
      </c>
      <c r="E111" s="5">
        <v>1.35</v>
      </c>
      <c r="F111" s="7">
        <f t="shared" si="18"/>
        <v>1282.8645000000001</v>
      </c>
      <c r="G111" s="5">
        <v>19</v>
      </c>
      <c r="H111" s="5">
        <f t="shared" si="19"/>
        <v>130.18645000000001</v>
      </c>
      <c r="I111" s="20">
        <v>1500</v>
      </c>
      <c r="J111" s="12">
        <v>1.1200000000000001</v>
      </c>
      <c r="K111" s="20">
        <f t="shared" si="20"/>
        <v>1064.3024</v>
      </c>
      <c r="L111" s="12">
        <v>19</v>
      </c>
      <c r="M111" s="12">
        <f t="shared" si="21"/>
        <v>108.33024</v>
      </c>
      <c r="N111" s="20">
        <v>1250</v>
      </c>
      <c r="O111" s="5"/>
      <c r="P111" s="5"/>
      <c r="Q111" s="5"/>
      <c r="R111" s="5"/>
      <c r="S111" s="5"/>
      <c r="T111" s="5">
        <v>950</v>
      </c>
      <c r="U111" s="5"/>
    </row>
    <row r="112" spans="1:21" x14ac:dyDescent="0.25">
      <c r="A112" s="55"/>
      <c r="B112" s="55"/>
      <c r="C112" s="47"/>
      <c r="D112" s="12" t="s">
        <v>48</v>
      </c>
      <c r="E112" s="5">
        <v>1.47</v>
      </c>
      <c r="F112" s="7">
        <f t="shared" si="18"/>
        <v>1396.8969</v>
      </c>
      <c r="G112" s="5">
        <v>19</v>
      </c>
      <c r="H112" s="5">
        <f t="shared" si="19"/>
        <v>141.58968999999999</v>
      </c>
      <c r="I112" s="20">
        <v>1650</v>
      </c>
      <c r="J112" s="12">
        <v>1.24</v>
      </c>
      <c r="K112" s="20">
        <f t="shared" si="20"/>
        <v>1178.3347999999999</v>
      </c>
      <c r="L112" s="12">
        <v>19</v>
      </c>
      <c r="M112" s="12">
        <f t="shared" si="21"/>
        <v>119.73347999999999</v>
      </c>
      <c r="N112" s="20">
        <v>1400</v>
      </c>
      <c r="O112" s="5"/>
      <c r="P112" s="5"/>
      <c r="Q112" s="5"/>
      <c r="R112" s="5"/>
      <c r="S112" s="5"/>
      <c r="T112" s="5">
        <v>1050</v>
      </c>
      <c r="U112" s="5"/>
    </row>
    <row r="113" spans="1:21" x14ac:dyDescent="0.25">
      <c r="A113" s="55"/>
      <c r="B113" s="55"/>
      <c r="C113" s="46" t="s">
        <v>49</v>
      </c>
      <c r="D113" s="12" t="s">
        <v>47</v>
      </c>
      <c r="E113" s="5">
        <v>1.71</v>
      </c>
      <c r="F113" s="7">
        <f t="shared" si="18"/>
        <v>1624.9616999999998</v>
      </c>
      <c r="G113" s="5">
        <v>19</v>
      </c>
      <c r="H113" s="5">
        <f t="shared" si="19"/>
        <v>164.39616999999998</v>
      </c>
      <c r="I113" s="20">
        <v>1900</v>
      </c>
      <c r="J113" s="12">
        <v>1.41</v>
      </c>
      <c r="K113" s="20">
        <f t="shared" si="20"/>
        <v>1339.8806999999999</v>
      </c>
      <c r="L113" s="12">
        <v>19</v>
      </c>
      <c r="M113" s="12">
        <f t="shared" si="21"/>
        <v>135.88807</v>
      </c>
      <c r="N113" s="20">
        <v>1550</v>
      </c>
      <c r="O113" s="5"/>
      <c r="P113" s="5"/>
      <c r="Q113" s="5"/>
      <c r="R113" s="5"/>
      <c r="S113" s="5"/>
      <c r="T113" s="5">
        <v>1200</v>
      </c>
      <c r="U113" s="5"/>
    </row>
    <row r="114" spans="1:21" x14ac:dyDescent="0.25">
      <c r="A114" s="47"/>
      <c r="B114" s="47"/>
      <c r="C114" s="47"/>
      <c r="D114" s="12" t="s">
        <v>48</v>
      </c>
      <c r="E114" s="5">
        <v>1.88</v>
      </c>
      <c r="F114" s="7">
        <f t="shared" si="18"/>
        <v>1786.5075999999999</v>
      </c>
      <c r="G114" s="5">
        <v>19</v>
      </c>
      <c r="H114" s="5">
        <f t="shared" si="19"/>
        <v>180.55076</v>
      </c>
      <c r="I114" s="20">
        <v>2100</v>
      </c>
      <c r="J114" s="12">
        <v>1.59</v>
      </c>
      <c r="K114" s="20">
        <f t="shared" si="20"/>
        <v>1510.9293</v>
      </c>
      <c r="L114" s="12">
        <v>19</v>
      </c>
      <c r="M114" s="12">
        <f t="shared" si="21"/>
        <v>152.99293</v>
      </c>
      <c r="N114" s="20">
        <v>1750</v>
      </c>
      <c r="O114" s="5"/>
      <c r="P114" s="5"/>
      <c r="Q114" s="5"/>
      <c r="R114" s="5"/>
      <c r="S114" s="5"/>
      <c r="T114" s="5">
        <v>1350</v>
      </c>
      <c r="U114" s="5"/>
    </row>
    <row r="115" spans="1:21" ht="21.75" customHeight="1" x14ac:dyDescent="0.25">
      <c r="A115" s="84" t="s">
        <v>0</v>
      </c>
      <c r="B115" s="82" t="s">
        <v>1</v>
      </c>
      <c r="C115" s="84" t="s">
        <v>2</v>
      </c>
      <c r="D115" s="84" t="s">
        <v>3</v>
      </c>
      <c r="E115" s="86" t="s">
        <v>5</v>
      </c>
      <c r="F115" s="87"/>
      <c r="G115" s="87"/>
      <c r="H115" s="87"/>
      <c r="I115" s="88"/>
      <c r="J115" s="86" t="s">
        <v>4</v>
      </c>
      <c r="K115" s="87"/>
      <c r="L115" s="87"/>
      <c r="M115" s="87"/>
      <c r="N115" s="88"/>
      <c r="O115" s="86" t="s">
        <v>7</v>
      </c>
      <c r="P115" s="87"/>
      <c r="Q115" s="87"/>
      <c r="R115" s="87"/>
      <c r="S115" s="88"/>
      <c r="T115" s="5"/>
      <c r="U115" s="89" t="s">
        <v>129</v>
      </c>
    </row>
    <row r="116" spans="1:21" ht="22.5" customHeight="1" x14ac:dyDescent="0.25">
      <c r="A116" s="85"/>
      <c r="B116" s="83"/>
      <c r="C116" s="85"/>
      <c r="D116" s="85"/>
      <c r="E116" s="6" t="s">
        <v>6</v>
      </c>
      <c r="F116" s="6">
        <v>950.27</v>
      </c>
      <c r="G116" s="6" t="s">
        <v>8</v>
      </c>
      <c r="H116" s="6" t="s">
        <v>9</v>
      </c>
      <c r="I116" s="11" t="s">
        <v>10</v>
      </c>
      <c r="J116" s="6" t="s">
        <v>6</v>
      </c>
      <c r="K116" s="6">
        <v>950.27</v>
      </c>
      <c r="L116" s="6" t="s">
        <v>8</v>
      </c>
      <c r="M116" s="6" t="s">
        <v>111</v>
      </c>
      <c r="N116" s="11" t="s">
        <v>10</v>
      </c>
      <c r="O116" s="6" t="s">
        <v>6</v>
      </c>
      <c r="P116" s="6">
        <v>950.27</v>
      </c>
      <c r="Q116" s="6" t="s">
        <v>8</v>
      </c>
      <c r="R116" s="6" t="s">
        <v>111</v>
      </c>
      <c r="S116" s="11" t="s">
        <v>10</v>
      </c>
      <c r="T116" s="5"/>
      <c r="U116" s="90"/>
    </row>
    <row r="117" spans="1:21" ht="15" customHeight="1" x14ac:dyDescent="0.25">
      <c r="A117" s="46">
        <v>17</v>
      </c>
      <c r="B117" s="46" t="s">
        <v>50</v>
      </c>
      <c r="C117" s="46" t="s">
        <v>46</v>
      </c>
      <c r="D117" s="12" t="s">
        <v>47</v>
      </c>
      <c r="E117" s="5">
        <v>1.41</v>
      </c>
      <c r="F117" s="7">
        <f t="shared" si="18"/>
        <v>1339.8806999999999</v>
      </c>
      <c r="G117" s="5">
        <v>30</v>
      </c>
      <c r="H117" s="5">
        <f t="shared" si="19"/>
        <v>136.98806999999999</v>
      </c>
      <c r="I117" s="20">
        <v>1600</v>
      </c>
      <c r="J117" s="12">
        <v>1.24</v>
      </c>
      <c r="K117" s="20">
        <f t="shared" si="20"/>
        <v>1178.3347999999999</v>
      </c>
      <c r="L117" s="12">
        <v>30</v>
      </c>
      <c r="M117" s="12">
        <f t="shared" si="21"/>
        <v>120.83347999999999</v>
      </c>
      <c r="N117" s="20">
        <v>1400</v>
      </c>
      <c r="O117" s="5"/>
      <c r="P117" s="5"/>
      <c r="Q117" s="5"/>
      <c r="R117" s="5"/>
      <c r="S117" s="5"/>
      <c r="T117" s="5">
        <v>1050</v>
      </c>
      <c r="U117" s="5"/>
    </row>
    <row r="118" spans="1:21" x14ac:dyDescent="0.25">
      <c r="A118" s="55"/>
      <c r="B118" s="55"/>
      <c r="C118" s="47"/>
      <c r="D118" s="12" t="s">
        <v>48</v>
      </c>
      <c r="E118" s="5">
        <v>1.71</v>
      </c>
      <c r="F118" s="7">
        <f t="shared" si="18"/>
        <v>1624.9616999999998</v>
      </c>
      <c r="G118" s="5">
        <v>30</v>
      </c>
      <c r="H118" s="5">
        <f t="shared" si="19"/>
        <v>165.49617000000001</v>
      </c>
      <c r="I118" s="20">
        <v>1900</v>
      </c>
      <c r="J118" s="12">
        <v>1.47</v>
      </c>
      <c r="K118" s="20">
        <f t="shared" si="20"/>
        <v>1396.8969</v>
      </c>
      <c r="L118" s="12">
        <v>30</v>
      </c>
      <c r="M118" s="12">
        <f t="shared" si="21"/>
        <v>142.68969000000001</v>
      </c>
      <c r="N118" s="20">
        <v>1650</v>
      </c>
      <c r="O118" s="5"/>
      <c r="P118" s="5"/>
      <c r="Q118" s="5"/>
      <c r="R118" s="5"/>
      <c r="S118" s="5"/>
      <c r="T118" s="5">
        <v>1250</v>
      </c>
      <c r="U118" s="5"/>
    </row>
    <row r="119" spans="1:21" x14ac:dyDescent="0.25">
      <c r="A119" s="55"/>
      <c r="B119" s="55"/>
      <c r="C119" s="46" t="s">
        <v>49</v>
      </c>
      <c r="D119" s="12" t="s">
        <v>47</v>
      </c>
      <c r="E119" s="5">
        <v>1.88</v>
      </c>
      <c r="F119" s="7">
        <f t="shared" si="18"/>
        <v>1786.5075999999999</v>
      </c>
      <c r="G119" s="5">
        <v>30</v>
      </c>
      <c r="H119" s="5">
        <f t="shared" si="19"/>
        <v>181.65075999999999</v>
      </c>
      <c r="I119" s="20">
        <v>2100</v>
      </c>
      <c r="J119" s="12">
        <v>1.59</v>
      </c>
      <c r="K119" s="20">
        <f t="shared" si="20"/>
        <v>1510.9293</v>
      </c>
      <c r="L119" s="12">
        <v>30</v>
      </c>
      <c r="M119" s="12">
        <f t="shared" si="21"/>
        <v>154.09293000000002</v>
      </c>
      <c r="N119" s="20">
        <v>1800</v>
      </c>
      <c r="O119" s="5"/>
      <c r="P119" s="5"/>
      <c r="Q119" s="5"/>
      <c r="R119" s="5"/>
      <c r="S119" s="5"/>
      <c r="T119" s="5">
        <v>1500</v>
      </c>
      <c r="U119" s="5"/>
    </row>
    <row r="120" spans="1:21" x14ac:dyDescent="0.25">
      <c r="A120" s="47"/>
      <c r="B120" s="47"/>
      <c r="C120" s="47"/>
      <c r="D120" s="12" t="s">
        <v>48</v>
      </c>
      <c r="E120" s="5">
        <v>1.94</v>
      </c>
      <c r="F120" s="7">
        <f t="shared" si="18"/>
        <v>1843.5237999999999</v>
      </c>
      <c r="G120" s="5">
        <v>30</v>
      </c>
      <c r="H120" s="5">
        <f t="shared" si="19"/>
        <v>187.35238000000001</v>
      </c>
      <c r="I120" s="20">
        <v>2150</v>
      </c>
      <c r="J120" s="12">
        <v>1.76</v>
      </c>
      <c r="K120" s="20">
        <f t="shared" si="20"/>
        <v>1672.4752000000001</v>
      </c>
      <c r="L120" s="12">
        <v>30</v>
      </c>
      <c r="M120" s="12">
        <f t="shared" si="21"/>
        <v>170.24752000000001</v>
      </c>
      <c r="N120" s="20">
        <v>1950</v>
      </c>
      <c r="O120" s="5"/>
      <c r="P120" s="5"/>
      <c r="Q120" s="5"/>
      <c r="R120" s="5"/>
      <c r="S120" s="5"/>
      <c r="T120" s="5">
        <v>1700</v>
      </c>
      <c r="U120" s="5"/>
    </row>
    <row r="121" spans="1:21" x14ac:dyDescent="0.25">
      <c r="A121" s="46">
        <v>18</v>
      </c>
      <c r="B121" s="46" t="s">
        <v>24</v>
      </c>
      <c r="C121" s="46" t="s">
        <v>46</v>
      </c>
      <c r="D121" s="12" t="s">
        <v>47</v>
      </c>
      <c r="E121" s="5">
        <v>2.2400000000000002</v>
      </c>
      <c r="F121" s="7">
        <f t="shared" si="18"/>
        <v>2128.6048000000001</v>
      </c>
      <c r="G121" s="5">
        <v>37</v>
      </c>
      <c r="H121" s="5">
        <f t="shared" si="19"/>
        <v>216.56048000000001</v>
      </c>
      <c r="I121" s="20">
        <v>2500</v>
      </c>
      <c r="J121" s="12">
        <v>2</v>
      </c>
      <c r="K121" s="20">
        <f t="shared" si="20"/>
        <v>1900.54</v>
      </c>
      <c r="L121" s="12">
        <v>37</v>
      </c>
      <c r="M121" s="12">
        <f t="shared" si="21"/>
        <v>193.75400000000002</v>
      </c>
      <c r="N121" s="20">
        <v>2150</v>
      </c>
      <c r="O121" s="5"/>
      <c r="P121" s="5"/>
      <c r="Q121" s="5"/>
      <c r="R121" s="5"/>
      <c r="S121" s="5"/>
      <c r="T121" s="5">
        <v>1650</v>
      </c>
      <c r="U121" s="5"/>
    </row>
    <row r="122" spans="1:21" x14ac:dyDescent="0.25">
      <c r="A122" s="55"/>
      <c r="B122" s="55"/>
      <c r="C122" s="47"/>
      <c r="D122" s="12" t="s">
        <v>48</v>
      </c>
      <c r="E122" s="5">
        <v>2.76</v>
      </c>
      <c r="F122" s="7">
        <f t="shared" si="18"/>
        <v>2622.7451999999998</v>
      </c>
      <c r="G122" s="5">
        <v>37</v>
      </c>
      <c r="H122" s="5">
        <f t="shared" si="19"/>
        <v>265.97451999999998</v>
      </c>
      <c r="I122" s="20">
        <v>3050</v>
      </c>
      <c r="J122" s="12">
        <v>1.94</v>
      </c>
      <c r="K122" s="20">
        <f t="shared" si="20"/>
        <v>1843.5237999999999</v>
      </c>
      <c r="L122" s="12">
        <v>37</v>
      </c>
      <c r="M122" s="12">
        <f t="shared" si="21"/>
        <v>188.05238</v>
      </c>
      <c r="N122" s="20">
        <v>2250</v>
      </c>
      <c r="O122" s="5"/>
      <c r="P122" s="5"/>
      <c r="Q122" s="5"/>
      <c r="R122" s="5"/>
      <c r="S122" s="5"/>
      <c r="T122" s="5">
        <v>1850</v>
      </c>
      <c r="U122" s="5"/>
    </row>
    <row r="123" spans="1:21" x14ac:dyDescent="0.25">
      <c r="A123" s="55"/>
      <c r="B123" s="55"/>
      <c r="C123" s="46" t="s">
        <v>49</v>
      </c>
      <c r="D123" s="12" t="s">
        <v>47</v>
      </c>
      <c r="E123" s="5">
        <v>2.88</v>
      </c>
      <c r="F123" s="7">
        <f t="shared" si="18"/>
        <v>2736.7775999999999</v>
      </c>
      <c r="G123" s="5">
        <v>37</v>
      </c>
      <c r="H123" s="5">
        <f t="shared" si="19"/>
        <v>277.37776000000002</v>
      </c>
      <c r="I123" s="20">
        <v>3200</v>
      </c>
      <c r="J123" s="12">
        <v>2.1800000000000002</v>
      </c>
      <c r="K123" s="20">
        <f t="shared" si="20"/>
        <v>2071.5886</v>
      </c>
      <c r="L123" s="12">
        <v>37</v>
      </c>
      <c r="M123" s="12">
        <f t="shared" si="21"/>
        <v>210.85886000000002</v>
      </c>
      <c r="N123" s="20">
        <v>2450</v>
      </c>
      <c r="O123" s="5"/>
      <c r="P123" s="5"/>
      <c r="Q123" s="5"/>
      <c r="R123" s="5"/>
      <c r="S123" s="5"/>
      <c r="T123" s="5">
        <v>1950</v>
      </c>
      <c r="U123" s="5"/>
    </row>
    <row r="124" spans="1:21" x14ac:dyDescent="0.25">
      <c r="A124" s="47"/>
      <c r="B124" s="47"/>
      <c r="C124" s="47"/>
      <c r="D124" s="12" t="s">
        <v>48</v>
      </c>
      <c r="E124" s="5">
        <v>3.06</v>
      </c>
      <c r="F124" s="7">
        <f t="shared" si="18"/>
        <v>2907.8262</v>
      </c>
      <c r="G124" s="5">
        <v>37</v>
      </c>
      <c r="H124" s="5">
        <f t="shared" si="19"/>
        <v>294.48262</v>
      </c>
      <c r="I124" s="20">
        <v>3400</v>
      </c>
      <c r="J124" s="12">
        <v>2.29</v>
      </c>
      <c r="K124" s="20">
        <f t="shared" si="20"/>
        <v>2176.1183000000001</v>
      </c>
      <c r="L124" s="12">
        <v>37</v>
      </c>
      <c r="M124" s="12">
        <f t="shared" si="21"/>
        <v>221.31183000000001</v>
      </c>
      <c r="N124" s="20">
        <v>2550</v>
      </c>
      <c r="O124" s="5"/>
      <c r="P124" s="5"/>
      <c r="Q124" s="5"/>
      <c r="R124" s="5"/>
      <c r="S124" s="5"/>
      <c r="T124" s="5">
        <v>2100</v>
      </c>
      <c r="U124" s="5"/>
    </row>
    <row r="125" spans="1:21" x14ac:dyDescent="0.25">
      <c r="A125" s="46">
        <v>19</v>
      </c>
      <c r="B125" s="46" t="s">
        <v>30</v>
      </c>
      <c r="C125" s="46" t="s">
        <v>46</v>
      </c>
      <c r="D125" s="12" t="s">
        <v>47</v>
      </c>
      <c r="E125" s="5">
        <v>3.29</v>
      </c>
      <c r="F125" s="7">
        <f t="shared" si="18"/>
        <v>3126.3883000000001</v>
      </c>
      <c r="G125" s="5">
        <v>11</v>
      </c>
      <c r="H125" s="5">
        <f t="shared" si="19"/>
        <v>313.73883000000001</v>
      </c>
      <c r="I125" s="20">
        <v>1850</v>
      </c>
      <c r="J125" s="12">
        <v>2.4700000000000002</v>
      </c>
      <c r="K125" s="20">
        <f t="shared" si="20"/>
        <v>2347.1669000000002</v>
      </c>
      <c r="L125" s="12">
        <v>11</v>
      </c>
      <c r="M125" s="12">
        <f t="shared" si="21"/>
        <v>235.81669000000002</v>
      </c>
      <c r="N125" s="20">
        <v>1550</v>
      </c>
      <c r="O125" s="5"/>
      <c r="P125" s="5"/>
      <c r="Q125" s="5"/>
      <c r="R125" s="5"/>
      <c r="S125" s="5"/>
      <c r="T125" s="5">
        <v>1150</v>
      </c>
      <c r="U125" s="5"/>
    </row>
    <row r="126" spans="1:21" x14ac:dyDescent="0.25">
      <c r="A126" s="55"/>
      <c r="B126" s="55"/>
      <c r="C126" s="47"/>
      <c r="D126" s="12" t="s">
        <v>48</v>
      </c>
      <c r="E126" s="5">
        <v>1.65</v>
      </c>
      <c r="F126" s="7">
        <f t="shared" si="18"/>
        <v>1567.9454999999998</v>
      </c>
      <c r="G126" s="5">
        <v>11</v>
      </c>
      <c r="H126" s="5">
        <f t="shared" si="19"/>
        <v>157.89454999999998</v>
      </c>
      <c r="I126" s="20">
        <v>2850</v>
      </c>
      <c r="J126" s="12">
        <v>1.35</v>
      </c>
      <c r="K126" s="20">
        <f t="shared" si="20"/>
        <v>1282.8645000000001</v>
      </c>
      <c r="L126" s="12">
        <v>11</v>
      </c>
      <c r="M126" s="12">
        <f t="shared" si="21"/>
        <v>129.38645000000002</v>
      </c>
      <c r="N126" s="20">
        <v>1900</v>
      </c>
      <c r="O126" s="5"/>
      <c r="P126" s="5"/>
      <c r="Q126" s="5"/>
      <c r="R126" s="5"/>
      <c r="S126" s="5"/>
      <c r="T126" s="5">
        <v>1450</v>
      </c>
      <c r="U126" s="5"/>
    </row>
    <row r="127" spans="1:21" x14ac:dyDescent="0.25">
      <c r="A127" s="55"/>
      <c r="B127" s="55"/>
      <c r="C127" s="46" t="s">
        <v>49</v>
      </c>
      <c r="D127" s="12" t="s">
        <v>47</v>
      </c>
      <c r="E127" s="5">
        <v>1.94</v>
      </c>
      <c r="F127" s="7">
        <f t="shared" si="18"/>
        <v>1843.5237999999999</v>
      </c>
      <c r="G127" s="5">
        <v>11</v>
      </c>
      <c r="H127" s="5">
        <f t="shared" si="19"/>
        <v>185.45238000000001</v>
      </c>
      <c r="I127" s="20">
        <v>2550</v>
      </c>
      <c r="J127" s="12">
        <v>1.71</v>
      </c>
      <c r="K127" s="20">
        <f t="shared" si="20"/>
        <v>1624.9616999999998</v>
      </c>
      <c r="L127" s="12">
        <v>11</v>
      </c>
      <c r="M127" s="12">
        <f t="shared" si="21"/>
        <v>163.59617</v>
      </c>
      <c r="N127" s="20">
        <v>2450</v>
      </c>
      <c r="O127" s="5"/>
      <c r="P127" s="5"/>
      <c r="Q127" s="5"/>
      <c r="R127" s="5"/>
      <c r="S127" s="5"/>
      <c r="T127" s="5">
        <v>1750</v>
      </c>
      <c r="U127" s="5"/>
    </row>
    <row r="128" spans="1:21" x14ac:dyDescent="0.25">
      <c r="A128" s="47"/>
      <c r="B128" s="47"/>
      <c r="C128" s="47"/>
      <c r="D128" s="12" t="s">
        <v>48</v>
      </c>
      <c r="E128" s="5">
        <v>2.29</v>
      </c>
      <c r="F128" s="7">
        <f t="shared" si="18"/>
        <v>2176.1183000000001</v>
      </c>
      <c r="G128" s="5">
        <v>11</v>
      </c>
      <c r="H128" s="5">
        <f t="shared" si="19"/>
        <v>218.71183000000002</v>
      </c>
      <c r="I128" s="20">
        <v>3050</v>
      </c>
      <c r="J128" s="12">
        <v>2.06</v>
      </c>
      <c r="K128" s="20">
        <f t="shared" si="20"/>
        <v>1957.5562</v>
      </c>
      <c r="L128" s="12">
        <v>11</v>
      </c>
      <c r="M128" s="12">
        <f t="shared" si="21"/>
        <v>196.85562000000002</v>
      </c>
      <c r="N128" s="20">
        <v>2900</v>
      </c>
      <c r="O128" s="5"/>
      <c r="P128" s="5"/>
      <c r="Q128" s="5"/>
      <c r="R128" s="5"/>
      <c r="S128" s="5"/>
      <c r="T128" s="5">
        <v>2000</v>
      </c>
      <c r="U128" s="5"/>
    </row>
    <row r="129" spans="1:21" x14ac:dyDescent="0.25">
      <c r="A129" s="46">
        <v>20</v>
      </c>
      <c r="B129" s="46" t="s">
        <v>119</v>
      </c>
      <c r="C129" s="46" t="s">
        <v>46</v>
      </c>
      <c r="D129" s="12" t="s">
        <v>47</v>
      </c>
      <c r="E129" s="5">
        <v>2.59</v>
      </c>
      <c r="F129" s="7">
        <f t="shared" si="18"/>
        <v>2461.1992999999998</v>
      </c>
      <c r="G129" s="5">
        <v>7</v>
      </c>
      <c r="H129" s="5">
        <f t="shared" si="19"/>
        <v>246.81993</v>
      </c>
      <c r="I129" s="20">
        <v>1600</v>
      </c>
      <c r="J129" s="12">
        <v>2.35</v>
      </c>
      <c r="K129" s="20">
        <f t="shared" si="20"/>
        <v>2233.1345000000001</v>
      </c>
      <c r="L129" s="12">
        <v>7</v>
      </c>
      <c r="M129" s="12">
        <f t="shared" si="21"/>
        <v>224.01345000000003</v>
      </c>
      <c r="N129" s="20">
        <v>1200</v>
      </c>
      <c r="O129" s="5"/>
      <c r="P129" s="5"/>
      <c r="Q129" s="5"/>
      <c r="R129" s="5"/>
      <c r="S129" s="5"/>
      <c r="T129" s="5">
        <v>700</v>
      </c>
      <c r="U129" s="5"/>
    </row>
    <row r="130" spans="1:21" x14ac:dyDescent="0.25">
      <c r="A130" s="55"/>
      <c r="B130" s="55"/>
      <c r="C130" s="47"/>
      <c r="D130" s="12" t="s">
        <v>48</v>
      </c>
      <c r="E130" s="5">
        <v>1.35</v>
      </c>
      <c r="F130" s="7">
        <f t="shared" si="18"/>
        <v>1282.8645000000001</v>
      </c>
      <c r="G130" s="5">
        <v>7</v>
      </c>
      <c r="H130" s="5">
        <f t="shared" si="19"/>
        <v>128.98645000000002</v>
      </c>
      <c r="I130" s="20">
        <v>1750</v>
      </c>
      <c r="J130" s="12">
        <v>0.82</v>
      </c>
      <c r="K130" s="20">
        <f t="shared" si="20"/>
        <v>779.2213999999999</v>
      </c>
      <c r="L130" s="12">
        <v>7</v>
      </c>
      <c r="M130" s="12">
        <f t="shared" si="21"/>
        <v>78.622140000000002</v>
      </c>
      <c r="N130" s="20">
        <v>1300</v>
      </c>
      <c r="O130" s="5"/>
      <c r="P130" s="5"/>
      <c r="Q130" s="5"/>
      <c r="R130" s="5"/>
      <c r="S130" s="5"/>
      <c r="T130" s="5">
        <v>850</v>
      </c>
      <c r="U130" s="5"/>
    </row>
    <row r="131" spans="1:21" x14ac:dyDescent="0.25">
      <c r="A131" s="55"/>
      <c r="B131" s="55"/>
      <c r="C131" s="46" t="s">
        <v>49</v>
      </c>
      <c r="D131" s="12" t="s">
        <v>47</v>
      </c>
      <c r="E131" s="5">
        <v>1.59</v>
      </c>
      <c r="F131" s="7">
        <f t="shared" si="18"/>
        <v>1510.9293</v>
      </c>
      <c r="G131" s="5">
        <v>7</v>
      </c>
      <c r="H131" s="5">
        <f t="shared" si="19"/>
        <v>151.79293000000001</v>
      </c>
      <c r="I131" s="20">
        <v>2100</v>
      </c>
      <c r="J131" s="12">
        <v>1</v>
      </c>
      <c r="K131" s="20">
        <f t="shared" si="20"/>
        <v>950.27</v>
      </c>
      <c r="L131" s="12">
        <v>7</v>
      </c>
      <c r="M131" s="12">
        <f t="shared" si="21"/>
        <v>95.727000000000004</v>
      </c>
      <c r="N131" s="20">
        <v>1600</v>
      </c>
      <c r="O131" s="5"/>
      <c r="P131" s="5"/>
      <c r="Q131" s="5"/>
      <c r="R131" s="5"/>
      <c r="S131" s="5"/>
      <c r="T131" s="5">
        <v>1050</v>
      </c>
      <c r="U131" s="5"/>
    </row>
    <row r="132" spans="1:21" x14ac:dyDescent="0.25">
      <c r="A132" s="47"/>
      <c r="B132" s="47"/>
      <c r="C132" s="47"/>
      <c r="D132" s="12" t="s">
        <v>48</v>
      </c>
      <c r="E132" s="5">
        <v>1.76</v>
      </c>
      <c r="F132" s="7">
        <f t="shared" si="18"/>
        <v>1672.4752000000001</v>
      </c>
      <c r="G132" s="5">
        <v>7</v>
      </c>
      <c r="H132" s="5">
        <f t="shared" si="19"/>
        <v>167.94752000000003</v>
      </c>
      <c r="I132" s="20">
        <v>2350</v>
      </c>
      <c r="J132" s="12">
        <v>1.24</v>
      </c>
      <c r="K132" s="20">
        <f t="shared" si="20"/>
        <v>1178.3347999999999</v>
      </c>
      <c r="L132" s="12">
        <v>7</v>
      </c>
      <c r="M132" s="12">
        <f t="shared" si="21"/>
        <v>118.53348</v>
      </c>
      <c r="N132" s="20">
        <v>1750</v>
      </c>
      <c r="O132" s="5"/>
      <c r="P132" s="5"/>
      <c r="Q132" s="5"/>
      <c r="R132" s="5"/>
      <c r="S132" s="5"/>
      <c r="T132" s="5">
        <v>1200</v>
      </c>
      <c r="U132" s="5"/>
    </row>
    <row r="133" spans="1:21" x14ac:dyDescent="0.25">
      <c r="A133" s="56" t="s">
        <v>51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8"/>
    </row>
    <row r="134" spans="1:21" x14ac:dyDescent="0.25">
      <c r="A134" s="12">
        <v>21</v>
      </c>
      <c r="B134" s="12" t="s">
        <v>52</v>
      </c>
      <c r="C134" s="12" t="s">
        <v>53</v>
      </c>
      <c r="D134" s="12" t="s">
        <v>54</v>
      </c>
      <c r="E134" s="5">
        <v>1.71</v>
      </c>
      <c r="F134" s="7">
        <f t="shared" si="18"/>
        <v>1624.9616999999998</v>
      </c>
      <c r="G134" s="5">
        <v>20</v>
      </c>
      <c r="H134" s="5">
        <f t="shared" ref="H134:H140" si="22">(F134+G134)*10%</f>
        <v>164.49617000000001</v>
      </c>
      <c r="I134" s="20">
        <v>1900</v>
      </c>
      <c r="J134" s="12">
        <v>1.35</v>
      </c>
      <c r="K134" s="20">
        <f t="shared" si="20"/>
        <v>1282.8645000000001</v>
      </c>
      <c r="L134" s="12">
        <v>20</v>
      </c>
      <c r="M134" s="12">
        <f t="shared" ref="M134:M140" si="23">(K134+L134)*10%</f>
        <v>130.28645000000003</v>
      </c>
      <c r="N134" s="20">
        <v>1500</v>
      </c>
      <c r="O134" s="5"/>
      <c r="P134" s="5"/>
      <c r="Q134" s="5"/>
      <c r="R134" s="5"/>
      <c r="S134" s="5"/>
      <c r="T134" s="5">
        <v>1150</v>
      </c>
      <c r="U134" s="5"/>
    </row>
    <row r="135" spans="1:21" x14ac:dyDescent="0.25">
      <c r="A135" s="12">
        <v>22</v>
      </c>
      <c r="B135" s="12" t="s">
        <v>55</v>
      </c>
      <c r="C135" s="12" t="s">
        <v>56</v>
      </c>
      <c r="D135" s="12" t="s">
        <v>54</v>
      </c>
      <c r="E135" s="5">
        <v>1.24</v>
      </c>
      <c r="F135" s="7">
        <f t="shared" si="18"/>
        <v>1178.3347999999999</v>
      </c>
      <c r="G135" s="5">
        <v>11</v>
      </c>
      <c r="H135" s="5">
        <f t="shared" si="22"/>
        <v>118.93347999999999</v>
      </c>
      <c r="I135" s="20">
        <v>1400</v>
      </c>
      <c r="J135" s="12">
        <v>1.1200000000000001</v>
      </c>
      <c r="K135" s="20">
        <f t="shared" si="20"/>
        <v>1064.3024</v>
      </c>
      <c r="L135" s="12">
        <v>11</v>
      </c>
      <c r="M135" s="12">
        <f t="shared" si="23"/>
        <v>107.53024000000001</v>
      </c>
      <c r="N135" s="20">
        <v>1250</v>
      </c>
      <c r="O135" s="5"/>
      <c r="P135" s="5"/>
      <c r="Q135" s="5"/>
      <c r="R135" s="5"/>
      <c r="S135" s="5"/>
      <c r="T135" s="5">
        <v>950</v>
      </c>
      <c r="U135" s="5"/>
    </row>
    <row r="136" spans="1:21" x14ac:dyDescent="0.25">
      <c r="A136" s="12">
        <v>23</v>
      </c>
      <c r="B136" s="12" t="s">
        <v>23</v>
      </c>
      <c r="C136" s="12" t="s">
        <v>57</v>
      </c>
      <c r="D136" s="12" t="s">
        <v>54</v>
      </c>
      <c r="E136" s="5">
        <v>1</v>
      </c>
      <c r="F136" s="7">
        <f t="shared" si="18"/>
        <v>950.27</v>
      </c>
      <c r="G136" s="5">
        <v>11</v>
      </c>
      <c r="H136" s="5">
        <f t="shared" si="22"/>
        <v>96.12700000000001</v>
      </c>
      <c r="I136" s="20">
        <v>1100</v>
      </c>
      <c r="J136" s="12">
        <v>0.82</v>
      </c>
      <c r="K136" s="20">
        <f t="shared" si="20"/>
        <v>779.2213999999999</v>
      </c>
      <c r="L136" s="12">
        <v>11</v>
      </c>
      <c r="M136" s="12">
        <f t="shared" si="23"/>
        <v>79.022139999999993</v>
      </c>
      <c r="N136" s="20">
        <v>900</v>
      </c>
      <c r="O136" s="5"/>
      <c r="P136" s="5"/>
      <c r="Q136" s="5"/>
      <c r="R136" s="5"/>
      <c r="S136" s="5"/>
      <c r="T136" s="5">
        <v>700</v>
      </c>
      <c r="U136" s="5"/>
    </row>
    <row r="137" spans="1:21" x14ac:dyDescent="0.25">
      <c r="A137" s="12">
        <v>24</v>
      </c>
      <c r="B137" s="12" t="s">
        <v>30</v>
      </c>
      <c r="C137" s="12" t="s">
        <v>56</v>
      </c>
      <c r="D137" s="12" t="s">
        <v>54</v>
      </c>
      <c r="E137" s="5">
        <v>1.65</v>
      </c>
      <c r="F137" s="7">
        <f t="shared" si="18"/>
        <v>1567.9454999999998</v>
      </c>
      <c r="G137" s="5">
        <v>11</v>
      </c>
      <c r="H137" s="5">
        <f t="shared" si="22"/>
        <v>157.89454999999998</v>
      </c>
      <c r="I137" s="20">
        <v>1850</v>
      </c>
      <c r="J137" s="12">
        <v>1.35</v>
      </c>
      <c r="K137" s="20">
        <f t="shared" si="20"/>
        <v>1282.8645000000001</v>
      </c>
      <c r="L137" s="12">
        <v>11</v>
      </c>
      <c r="M137" s="12">
        <f t="shared" si="23"/>
        <v>129.38645000000002</v>
      </c>
      <c r="N137" s="20">
        <v>1500</v>
      </c>
      <c r="O137" s="5"/>
      <c r="P137" s="5"/>
      <c r="Q137" s="5"/>
      <c r="R137" s="5"/>
      <c r="S137" s="5"/>
      <c r="T137" s="5">
        <v>1150</v>
      </c>
      <c r="U137" s="5"/>
    </row>
    <row r="138" spans="1:21" x14ac:dyDescent="0.25">
      <c r="A138" s="12">
        <v>25</v>
      </c>
      <c r="B138" s="12" t="s">
        <v>119</v>
      </c>
      <c r="C138" s="12" t="s">
        <v>56</v>
      </c>
      <c r="D138" s="12" t="s">
        <v>54</v>
      </c>
      <c r="E138" s="5">
        <v>1.24</v>
      </c>
      <c r="F138" s="7">
        <f t="shared" si="18"/>
        <v>1178.3347999999999</v>
      </c>
      <c r="G138" s="5">
        <v>7</v>
      </c>
      <c r="H138" s="5">
        <f t="shared" si="22"/>
        <v>118.53348</v>
      </c>
      <c r="I138" s="20">
        <v>1400</v>
      </c>
      <c r="J138" s="12">
        <v>1.06</v>
      </c>
      <c r="K138" s="20">
        <f t="shared" si="20"/>
        <v>1007.2862</v>
      </c>
      <c r="L138" s="12">
        <v>7</v>
      </c>
      <c r="M138" s="12">
        <f t="shared" si="23"/>
        <v>101.42862000000001</v>
      </c>
      <c r="N138" s="20">
        <v>1200</v>
      </c>
      <c r="O138" s="5"/>
      <c r="P138" s="5"/>
      <c r="Q138" s="5"/>
      <c r="R138" s="5"/>
      <c r="S138" s="5"/>
      <c r="T138" s="5">
        <v>900</v>
      </c>
      <c r="U138" s="5"/>
    </row>
    <row r="139" spans="1:21" ht="14.25" customHeight="1" x14ac:dyDescent="0.25">
      <c r="A139" s="12">
        <v>26</v>
      </c>
      <c r="B139" s="12" t="s">
        <v>121</v>
      </c>
      <c r="C139" s="12" t="s">
        <v>56</v>
      </c>
      <c r="D139" s="12" t="s">
        <v>54</v>
      </c>
      <c r="E139" s="5">
        <v>1.24</v>
      </c>
      <c r="F139" s="7">
        <f t="shared" si="18"/>
        <v>1178.3347999999999</v>
      </c>
      <c r="G139" s="5">
        <v>11</v>
      </c>
      <c r="H139" s="5">
        <f t="shared" si="22"/>
        <v>118.93347999999999</v>
      </c>
      <c r="I139" s="20">
        <v>1400</v>
      </c>
      <c r="J139" s="12">
        <v>1.1200000000000001</v>
      </c>
      <c r="K139" s="20">
        <f t="shared" si="20"/>
        <v>1064.3024</v>
      </c>
      <c r="L139" s="12">
        <v>11</v>
      </c>
      <c r="M139" s="12">
        <f t="shared" si="23"/>
        <v>107.53024000000001</v>
      </c>
      <c r="N139" s="20">
        <v>1250</v>
      </c>
      <c r="O139" s="5"/>
      <c r="P139" s="5"/>
      <c r="Q139" s="5"/>
      <c r="R139" s="5"/>
      <c r="S139" s="5"/>
      <c r="T139" s="5">
        <v>950</v>
      </c>
      <c r="U139" s="5"/>
    </row>
    <row r="140" spans="1:21" ht="0.75" hidden="1" customHeight="1" x14ac:dyDescent="0.25">
      <c r="A140" s="12" t="s">
        <v>58</v>
      </c>
      <c r="B140" s="12" t="s">
        <v>35</v>
      </c>
      <c r="C140" s="12" t="s">
        <v>56</v>
      </c>
      <c r="D140" s="12" t="s">
        <v>54</v>
      </c>
      <c r="E140" s="5">
        <v>1.24</v>
      </c>
      <c r="F140" s="7">
        <f t="shared" si="18"/>
        <v>1178.3347999999999</v>
      </c>
      <c r="G140" s="5">
        <v>10</v>
      </c>
      <c r="H140" s="5">
        <f t="shared" si="22"/>
        <v>118.83347999999999</v>
      </c>
      <c r="I140" s="20">
        <v>1250</v>
      </c>
      <c r="J140" s="12">
        <v>1.1200000000000001</v>
      </c>
      <c r="K140" s="20">
        <f t="shared" si="20"/>
        <v>1064.3024</v>
      </c>
      <c r="L140" s="12">
        <v>10</v>
      </c>
      <c r="M140" s="12">
        <f t="shared" si="23"/>
        <v>107.43024000000001</v>
      </c>
      <c r="N140" s="20">
        <v>1150</v>
      </c>
      <c r="O140" s="5"/>
      <c r="P140" s="5"/>
      <c r="Q140" s="5"/>
      <c r="R140" s="5"/>
      <c r="S140" s="5"/>
      <c r="T140" s="5">
        <v>950</v>
      </c>
      <c r="U140" s="5"/>
    </row>
    <row r="141" spans="1:21" x14ac:dyDescent="0.25">
      <c r="A141" s="59" t="s">
        <v>59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1"/>
    </row>
    <row r="142" spans="1:21" x14ac:dyDescent="0.25">
      <c r="A142" s="56" t="s">
        <v>60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8"/>
    </row>
    <row r="143" spans="1:21" ht="17.25" customHeight="1" x14ac:dyDescent="0.25">
      <c r="A143" s="12">
        <v>27</v>
      </c>
      <c r="B143" s="12" t="s">
        <v>11</v>
      </c>
      <c r="C143" s="12" t="s">
        <v>61</v>
      </c>
      <c r="D143" s="13" t="s">
        <v>63</v>
      </c>
      <c r="E143" s="5"/>
      <c r="F143" s="5"/>
      <c r="G143" s="5"/>
      <c r="H143" s="5"/>
      <c r="I143" s="5"/>
      <c r="J143" s="5">
        <v>1.29</v>
      </c>
      <c r="K143" s="7">
        <f t="shared" ref="K143:K170" si="24">J143*950.27</f>
        <v>1225.8483000000001</v>
      </c>
      <c r="L143" s="5">
        <v>20</v>
      </c>
      <c r="M143" s="5">
        <f t="shared" ref="M143:M154" si="25">(K143+L143)*10%</f>
        <v>124.58483000000001</v>
      </c>
      <c r="N143" s="20">
        <v>1400</v>
      </c>
      <c r="O143" s="5"/>
      <c r="P143" s="5"/>
      <c r="Q143" s="5"/>
      <c r="R143" s="5"/>
      <c r="S143" s="5"/>
      <c r="T143" s="5">
        <v>1100</v>
      </c>
      <c r="U143" s="6">
        <f>N143*1.2</f>
        <v>1680</v>
      </c>
    </row>
    <row r="144" spans="1:21" ht="12.75" customHeight="1" x14ac:dyDescent="0.25">
      <c r="A144" s="12">
        <v>28</v>
      </c>
      <c r="B144" s="12" t="s">
        <v>122</v>
      </c>
      <c r="C144" s="12" t="s">
        <v>61</v>
      </c>
      <c r="D144" s="13" t="s">
        <v>63</v>
      </c>
      <c r="E144" s="5"/>
      <c r="F144" s="5"/>
      <c r="G144" s="5"/>
      <c r="H144" s="5"/>
      <c r="I144" s="5"/>
      <c r="J144" s="5">
        <v>1.18</v>
      </c>
      <c r="K144" s="7">
        <f t="shared" si="24"/>
        <v>1121.3185999999998</v>
      </c>
      <c r="L144" s="5">
        <v>20</v>
      </c>
      <c r="M144" s="5">
        <f t="shared" si="25"/>
        <v>114.13185999999999</v>
      </c>
      <c r="N144" s="20">
        <v>1300</v>
      </c>
      <c r="O144" s="5"/>
      <c r="P144" s="5"/>
      <c r="Q144" s="5"/>
      <c r="R144" s="5"/>
      <c r="S144" s="5"/>
      <c r="T144" s="5">
        <v>1000</v>
      </c>
      <c r="U144" s="6">
        <f t="shared" ref="U144:U153" si="26">N144*1.2</f>
        <v>1560</v>
      </c>
    </row>
    <row r="145" spans="1:21" ht="5.25" hidden="1" customHeight="1" x14ac:dyDescent="0.25">
      <c r="A145" s="12" t="s">
        <v>62</v>
      </c>
      <c r="B145" s="12" t="s">
        <v>25</v>
      </c>
      <c r="C145" s="12" t="s">
        <v>61</v>
      </c>
      <c r="D145" s="13" t="s">
        <v>63</v>
      </c>
      <c r="E145" s="5"/>
      <c r="F145" s="5"/>
      <c r="G145" s="5"/>
      <c r="H145" s="5"/>
      <c r="I145" s="5"/>
      <c r="J145" s="5">
        <v>1.18</v>
      </c>
      <c r="K145" s="7">
        <f t="shared" si="24"/>
        <v>1121.3185999999998</v>
      </c>
      <c r="L145" s="5">
        <v>30</v>
      </c>
      <c r="M145" s="5">
        <f t="shared" si="25"/>
        <v>115.13185999999999</v>
      </c>
      <c r="N145" s="20">
        <v>1200</v>
      </c>
      <c r="O145" s="5"/>
      <c r="P145" s="5"/>
      <c r="Q145" s="5"/>
      <c r="R145" s="5"/>
      <c r="S145" s="5"/>
      <c r="T145" s="5">
        <v>1000</v>
      </c>
      <c r="U145" s="6">
        <f t="shared" si="26"/>
        <v>1440</v>
      </c>
    </row>
    <row r="146" spans="1:21" x14ac:dyDescent="0.25">
      <c r="A146" s="12">
        <v>29</v>
      </c>
      <c r="B146" s="12" t="s">
        <v>123</v>
      </c>
      <c r="C146" s="12" t="s">
        <v>61</v>
      </c>
      <c r="D146" s="13" t="s">
        <v>63</v>
      </c>
      <c r="E146" s="5"/>
      <c r="F146" s="5"/>
      <c r="G146" s="5"/>
      <c r="H146" s="5"/>
      <c r="I146" s="5"/>
      <c r="J146" s="5">
        <v>0.94</v>
      </c>
      <c r="K146" s="7">
        <f t="shared" si="24"/>
        <v>893.25379999999996</v>
      </c>
      <c r="L146" s="5">
        <v>20</v>
      </c>
      <c r="M146" s="5">
        <f t="shared" si="25"/>
        <v>91.325379999999996</v>
      </c>
      <c r="N146" s="20">
        <v>1050</v>
      </c>
      <c r="O146" s="5"/>
      <c r="P146" s="5"/>
      <c r="Q146" s="5"/>
      <c r="R146" s="5"/>
      <c r="S146" s="5"/>
      <c r="T146" s="5">
        <v>800</v>
      </c>
      <c r="U146" s="6">
        <f t="shared" si="26"/>
        <v>1260</v>
      </c>
    </row>
    <row r="147" spans="1:21" hidden="1" x14ac:dyDescent="0.25">
      <c r="A147" s="12" t="s">
        <v>64</v>
      </c>
      <c r="B147" s="12" t="s">
        <v>65</v>
      </c>
      <c r="C147" s="12" t="s">
        <v>61</v>
      </c>
      <c r="D147" s="13" t="s">
        <v>63</v>
      </c>
      <c r="E147" s="5"/>
      <c r="F147" s="5"/>
      <c r="G147" s="5"/>
      <c r="H147" s="5"/>
      <c r="I147" s="5"/>
      <c r="J147" s="5">
        <v>0.94</v>
      </c>
      <c r="K147" s="7">
        <f t="shared" si="24"/>
        <v>893.25379999999996</v>
      </c>
      <c r="L147" s="5">
        <v>11</v>
      </c>
      <c r="M147" s="5">
        <f t="shared" si="25"/>
        <v>90.425380000000004</v>
      </c>
      <c r="N147" s="20">
        <v>950</v>
      </c>
      <c r="O147" s="5"/>
      <c r="P147" s="5"/>
      <c r="Q147" s="5"/>
      <c r="R147" s="5"/>
      <c r="S147" s="5"/>
      <c r="T147" s="5">
        <v>800</v>
      </c>
      <c r="U147" s="6">
        <f t="shared" si="26"/>
        <v>1140</v>
      </c>
    </row>
    <row r="148" spans="1:21" ht="14.25" customHeight="1" x14ac:dyDescent="0.25">
      <c r="A148" s="12">
        <v>30</v>
      </c>
      <c r="B148" s="12" t="s">
        <v>124</v>
      </c>
      <c r="C148" s="12" t="s">
        <v>61</v>
      </c>
      <c r="D148" s="13" t="s">
        <v>63</v>
      </c>
      <c r="E148" s="5"/>
      <c r="F148" s="5"/>
      <c r="G148" s="5"/>
      <c r="H148" s="5"/>
      <c r="I148" s="5"/>
      <c r="J148" s="5">
        <v>1.1200000000000001</v>
      </c>
      <c r="K148" s="7">
        <f t="shared" si="24"/>
        <v>1064.3024</v>
      </c>
      <c r="L148" s="5">
        <v>19</v>
      </c>
      <c r="M148" s="5">
        <f t="shared" si="25"/>
        <v>108.33024</v>
      </c>
      <c r="N148" s="20">
        <v>1250</v>
      </c>
      <c r="O148" s="5"/>
      <c r="P148" s="5"/>
      <c r="Q148" s="5"/>
      <c r="R148" s="5"/>
      <c r="S148" s="5"/>
      <c r="T148" s="5">
        <v>950</v>
      </c>
      <c r="U148" s="6">
        <f t="shared" si="26"/>
        <v>1500</v>
      </c>
    </row>
    <row r="149" spans="1:21" ht="0.75" hidden="1" customHeight="1" x14ac:dyDescent="0.25">
      <c r="A149" s="12" t="s">
        <v>66</v>
      </c>
      <c r="B149" s="12" t="s">
        <v>67</v>
      </c>
      <c r="C149" s="12" t="s">
        <v>61</v>
      </c>
      <c r="D149" s="13" t="s">
        <v>63</v>
      </c>
      <c r="E149" s="5"/>
      <c r="F149" s="5"/>
      <c r="G149" s="5"/>
      <c r="H149" s="5"/>
      <c r="I149" s="5"/>
      <c r="J149" s="5">
        <v>1.1200000000000001</v>
      </c>
      <c r="K149" s="7">
        <f t="shared" si="24"/>
        <v>1064.3024</v>
      </c>
      <c r="L149" s="5">
        <v>11</v>
      </c>
      <c r="M149" s="5">
        <f t="shared" si="25"/>
        <v>107.53024000000001</v>
      </c>
      <c r="N149" s="20">
        <v>1150</v>
      </c>
      <c r="O149" s="5"/>
      <c r="P149" s="5"/>
      <c r="Q149" s="5"/>
      <c r="R149" s="5"/>
      <c r="S149" s="5"/>
      <c r="T149" s="5">
        <v>950</v>
      </c>
      <c r="U149" s="6">
        <f t="shared" si="26"/>
        <v>1380</v>
      </c>
    </row>
    <row r="150" spans="1:21" x14ac:dyDescent="0.25">
      <c r="A150" s="12">
        <v>31</v>
      </c>
      <c r="B150" s="12" t="s">
        <v>30</v>
      </c>
      <c r="C150" s="12" t="s">
        <v>61</v>
      </c>
      <c r="D150" s="13" t="s">
        <v>63</v>
      </c>
      <c r="E150" s="5"/>
      <c r="F150" s="5"/>
      <c r="G150" s="5"/>
      <c r="H150" s="5"/>
      <c r="I150" s="5"/>
      <c r="J150" s="5">
        <v>1.18</v>
      </c>
      <c r="K150" s="7">
        <f t="shared" si="24"/>
        <v>1121.3185999999998</v>
      </c>
      <c r="L150" s="5">
        <v>11</v>
      </c>
      <c r="M150" s="5">
        <f t="shared" si="25"/>
        <v>113.23185999999998</v>
      </c>
      <c r="N150" s="20">
        <v>1300</v>
      </c>
      <c r="O150" s="5"/>
      <c r="P150" s="5"/>
      <c r="Q150" s="5"/>
      <c r="R150" s="5"/>
      <c r="S150" s="5"/>
      <c r="T150" s="5">
        <v>1000</v>
      </c>
      <c r="U150" s="6">
        <f t="shared" si="26"/>
        <v>1560</v>
      </c>
    </row>
    <row r="151" spans="1:21" x14ac:dyDescent="0.25">
      <c r="A151" s="12">
        <v>32</v>
      </c>
      <c r="B151" s="12" t="s">
        <v>68</v>
      </c>
      <c r="C151" s="12" t="s">
        <v>61</v>
      </c>
      <c r="D151" s="13" t="s">
        <v>63</v>
      </c>
      <c r="E151" s="5"/>
      <c r="F151" s="5"/>
      <c r="G151" s="5"/>
      <c r="H151" s="5"/>
      <c r="I151" s="5"/>
      <c r="J151" s="5">
        <v>0.82</v>
      </c>
      <c r="K151" s="7">
        <f t="shared" si="24"/>
        <v>779.2213999999999</v>
      </c>
      <c r="L151" s="5">
        <v>7</v>
      </c>
      <c r="M151" s="5">
        <f t="shared" si="25"/>
        <v>78.622140000000002</v>
      </c>
      <c r="N151" s="20">
        <v>900</v>
      </c>
      <c r="O151" s="5"/>
      <c r="P151" s="5"/>
      <c r="Q151" s="5"/>
      <c r="R151" s="5"/>
      <c r="S151" s="5"/>
      <c r="T151" s="5">
        <v>700</v>
      </c>
      <c r="U151" s="6">
        <f t="shared" si="26"/>
        <v>1080</v>
      </c>
    </row>
    <row r="152" spans="1:21" x14ac:dyDescent="0.25">
      <c r="A152" s="12">
        <v>33</v>
      </c>
      <c r="B152" s="12" t="s">
        <v>69</v>
      </c>
      <c r="C152" s="12" t="s">
        <v>61</v>
      </c>
      <c r="D152" s="13" t="s">
        <v>63</v>
      </c>
      <c r="E152" s="5"/>
      <c r="F152" s="5"/>
      <c r="G152" s="5"/>
      <c r="H152" s="5"/>
      <c r="I152" s="5"/>
      <c r="J152" s="5">
        <v>0.76</v>
      </c>
      <c r="K152" s="7">
        <f t="shared" si="24"/>
        <v>722.20519999999999</v>
      </c>
      <c r="L152" s="5">
        <v>7</v>
      </c>
      <c r="M152" s="5">
        <f t="shared" si="25"/>
        <v>72.920519999999996</v>
      </c>
      <c r="N152" s="20">
        <v>850</v>
      </c>
      <c r="O152" s="5"/>
      <c r="P152" s="5"/>
      <c r="Q152" s="5"/>
      <c r="R152" s="5"/>
      <c r="S152" s="5"/>
      <c r="T152" s="5">
        <v>650</v>
      </c>
      <c r="U152" s="6">
        <f t="shared" si="26"/>
        <v>1020</v>
      </c>
    </row>
    <row r="153" spans="1:21" x14ac:dyDescent="0.25">
      <c r="A153" s="12">
        <v>34</v>
      </c>
      <c r="B153" s="12" t="s">
        <v>125</v>
      </c>
      <c r="C153" s="12" t="s">
        <v>61</v>
      </c>
      <c r="D153" s="13" t="s">
        <v>63</v>
      </c>
      <c r="E153" s="5"/>
      <c r="F153" s="5"/>
      <c r="G153" s="5"/>
      <c r="H153" s="5"/>
      <c r="I153" s="5"/>
      <c r="J153" s="5">
        <v>0.94</v>
      </c>
      <c r="K153" s="7">
        <f t="shared" si="24"/>
        <v>893.25379999999996</v>
      </c>
      <c r="L153" s="5">
        <v>10</v>
      </c>
      <c r="M153" s="5">
        <f t="shared" si="25"/>
        <v>90.325379999999996</v>
      </c>
      <c r="N153" s="20">
        <v>1050</v>
      </c>
      <c r="O153" s="5"/>
      <c r="P153" s="5"/>
      <c r="Q153" s="5"/>
      <c r="R153" s="5"/>
      <c r="S153" s="5"/>
      <c r="T153" s="5">
        <v>800</v>
      </c>
      <c r="U153" s="6">
        <f t="shared" si="26"/>
        <v>1260</v>
      </c>
    </row>
    <row r="154" spans="1:21" hidden="1" x14ac:dyDescent="0.25">
      <c r="A154" s="12" t="s">
        <v>70</v>
      </c>
      <c r="B154" s="12" t="s">
        <v>71</v>
      </c>
      <c r="C154" s="12" t="s">
        <v>61</v>
      </c>
      <c r="D154" s="13" t="s">
        <v>63</v>
      </c>
      <c r="E154" s="5"/>
      <c r="F154" s="5"/>
      <c r="G154" s="5"/>
      <c r="H154" s="5"/>
      <c r="I154" s="5"/>
      <c r="J154" s="5">
        <v>0.94</v>
      </c>
      <c r="K154" s="7">
        <f t="shared" si="24"/>
        <v>893.25379999999996</v>
      </c>
      <c r="L154" s="5">
        <v>11</v>
      </c>
      <c r="M154" s="5">
        <f t="shared" si="25"/>
        <v>90.425380000000004</v>
      </c>
      <c r="N154" s="20">
        <v>950</v>
      </c>
      <c r="O154" s="5"/>
      <c r="P154" s="5"/>
      <c r="Q154" s="5"/>
      <c r="R154" s="5"/>
      <c r="S154" s="5"/>
      <c r="T154" s="5">
        <v>800</v>
      </c>
      <c r="U154" s="5"/>
    </row>
    <row r="155" spans="1:21" ht="21.75" customHeight="1" x14ac:dyDescent="0.25">
      <c r="A155" s="56" t="s">
        <v>72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8"/>
    </row>
    <row r="156" spans="1:21" x14ac:dyDescent="0.25">
      <c r="A156" s="12">
        <v>35</v>
      </c>
      <c r="B156" s="12" t="s">
        <v>126</v>
      </c>
      <c r="C156" s="12" t="s">
        <v>61</v>
      </c>
      <c r="D156" s="13" t="s">
        <v>74</v>
      </c>
      <c r="E156" s="5"/>
      <c r="F156" s="5"/>
      <c r="G156" s="5"/>
      <c r="H156" s="5"/>
      <c r="I156" s="5"/>
      <c r="J156" s="5">
        <v>1.06</v>
      </c>
      <c r="K156" s="7">
        <f t="shared" si="24"/>
        <v>1007.2862</v>
      </c>
      <c r="L156" s="5">
        <v>10</v>
      </c>
      <c r="M156" s="5">
        <f t="shared" ref="M156:M170" si="27">(K156+L156)*10%</f>
        <v>101.72862000000001</v>
      </c>
      <c r="N156" s="20">
        <v>1150</v>
      </c>
      <c r="O156" s="5"/>
      <c r="P156" s="5"/>
      <c r="Q156" s="5"/>
      <c r="R156" s="5"/>
      <c r="S156" s="5"/>
      <c r="T156" s="5">
        <v>900</v>
      </c>
      <c r="U156" s="6">
        <f t="shared" ref="U156:U162" si="28">N156*1.2</f>
        <v>1380</v>
      </c>
    </row>
    <row r="157" spans="1:21" hidden="1" x14ac:dyDescent="0.25">
      <c r="A157" s="12" t="s">
        <v>73</v>
      </c>
      <c r="B157" s="12" t="s">
        <v>67</v>
      </c>
      <c r="C157" s="12" t="s">
        <v>61</v>
      </c>
      <c r="D157" s="13" t="s">
        <v>74</v>
      </c>
      <c r="E157" s="5"/>
      <c r="F157" s="5"/>
      <c r="G157" s="5"/>
      <c r="H157" s="5"/>
      <c r="I157" s="5"/>
      <c r="J157" s="5">
        <v>1.06</v>
      </c>
      <c r="K157" s="7">
        <f t="shared" si="24"/>
        <v>1007.2862</v>
      </c>
      <c r="L157" s="5">
        <v>6</v>
      </c>
      <c r="M157" s="5">
        <f t="shared" si="27"/>
        <v>101.32862</v>
      </c>
      <c r="N157" s="20">
        <v>1100</v>
      </c>
      <c r="O157" s="5"/>
      <c r="P157" s="5"/>
      <c r="Q157" s="5"/>
      <c r="R157" s="5"/>
      <c r="S157" s="5"/>
      <c r="T157" s="5">
        <v>900</v>
      </c>
      <c r="U157" s="6">
        <f t="shared" si="28"/>
        <v>1320</v>
      </c>
    </row>
    <row r="158" spans="1:21" x14ac:dyDescent="0.25">
      <c r="A158" s="12">
        <v>36</v>
      </c>
      <c r="B158" s="12" t="s">
        <v>19</v>
      </c>
      <c r="C158" s="12" t="s">
        <v>61</v>
      </c>
      <c r="D158" s="13" t="s">
        <v>74</v>
      </c>
      <c r="E158" s="5"/>
      <c r="F158" s="5"/>
      <c r="G158" s="5"/>
      <c r="H158" s="5"/>
      <c r="I158" s="5"/>
      <c r="J158" s="5">
        <v>1</v>
      </c>
      <c r="K158" s="7">
        <f t="shared" si="24"/>
        <v>950.27</v>
      </c>
      <c r="L158" s="5">
        <v>9</v>
      </c>
      <c r="M158" s="5">
        <f t="shared" si="27"/>
        <v>95.927000000000007</v>
      </c>
      <c r="N158" s="20">
        <v>1100</v>
      </c>
      <c r="O158" s="5"/>
      <c r="P158" s="5"/>
      <c r="Q158" s="5"/>
      <c r="R158" s="5"/>
      <c r="S158" s="5"/>
      <c r="T158" s="5">
        <v>850</v>
      </c>
      <c r="U158" s="6">
        <f t="shared" si="28"/>
        <v>1320</v>
      </c>
    </row>
    <row r="159" spans="1:21" ht="30" x14ac:dyDescent="0.25">
      <c r="A159" s="12">
        <v>37</v>
      </c>
      <c r="B159" s="14" t="s">
        <v>127</v>
      </c>
      <c r="C159" s="12" t="s">
        <v>61</v>
      </c>
      <c r="D159" s="13" t="s">
        <v>74</v>
      </c>
      <c r="E159" s="5"/>
      <c r="F159" s="5"/>
      <c r="G159" s="5"/>
      <c r="H159" s="5"/>
      <c r="I159" s="5"/>
      <c r="J159" s="5">
        <v>0.82</v>
      </c>
      <c r="K159" s="7">
        <f t="shared" si="24"/>
        <v>779.2213999999999</v>
      </c>
      <c r="L159" s="5">
        <v>10</v>
      </c>
      <c r="M159" s="5">
        <f t="shared" si="27"/>
        <v>78.922139999999999</v>
      </c>
      <c r="N159" s="20">
        <v>900</v>
      </c>
      <c r="O159" s="5"/>
      <c r="P159" s="5"/>
      <c r="Q159" s="5"/>
      <c r="R159" s="5"/>
      <c r="S159" s="5"/>
      <c r="T159" s="5">
        <v>700</v>
      </c>
      <c r="U159" s="6">
        <f t="shared" si="28"/>
        <v>1080</v>
      </c>
    </row>
    <row r="160" spans="1:21" hidden="1" x14ac:dyDescent="0.25">
      <c r="A160" s="12" t="s">
        <v>76</v>
      </c>
      <c r="B160" s="12" t="s">
        <v>75</v>
      </c>
      <c r="C160" s="12" t="s">
        <v>61</v>
      </c>
      <c r="D160" s="13" t="s">
        <v>74</v>
      </c>
      <c r="E160" s="5"/>
      <c r="F160" s="5"/>
      <c r="G160" s="5"/>
      <c r="H160" s="5"/>
      <c r="I160" s="5"/>
      <c r="J160" s="5">
        <v>0.82</v>
      </c>
      <c r="K160" s="7">
        <f t="shared" si="24"/>
        <v>779.2213999999999</v>
      </c>
      <c r="L160" s="5">
        <v>6</v>
      </c>
      <c r="M160" s="5">
        <f t="shared" si="27"/>
        <v>78.522139999999993</v>
      </c>
      <c r="N160" s="20">
        <v>850</v>
      </c>
      <c r="O160" s="5"/>
      <c r="P160" s="5"/>
      <c r="Q160" s="5"/>
      <c r="R160" s="5"/>
      <c r="S160" s="5"/>
      <c r="T160" s="5">
        <v>700</v>
      </c>
      <c r="U160" s="6">
        <f t="shared" si="28"/>
        <v>1020</v>
      </c>
    </row>
    <row r="161" spans="1:21" hidden="1" x14ac:dyDescent="0.25">
      <c r="A161" s="12" t="s">
        <v>77</v>
      </c>
      <c r="B161" s="12" t="s">
        <v>25</v>
      </c>
      <c r="C161" s="12" t="s">
        <v>61</v>
      </c>
      <c r="D161" s="13" t="s">
        <v>74</v>
      </c>
      <c r="E161" s="5"/>
      <c r="F161" s="5"/>
      <c r="G161" s="5"/>
      <c r="H161" s="5"/>
      <c r="I161" s="5"/>
      <c r="J161" s="5">
        <v>0.82</v>
      </c>
      <c r="K161" s="7">
        <f t="shared" si="24"/>
        <v>779.2213999999999</v>
      </c>
      <c r="L161" s="5">
        <v>16</v>
      </c>
      <c r="M161" s="5">
        <f t="shared" si="27"/>
        <v>79.522139999999993</v>
      </c>
      <c r="N161" s="20">
        <v>850</v>
      </c>
      <c r="O161" s="5"/>
      <c r="P161" s="5"/>
      <c r="Q161" s="5"/>
      <c r="R161" s="5"/>
      <c r="S161" s="5"/>
      <c r="T161" s="5">
        <v>700</v>
      </c>
      <c r="U161" s="6">
        <f t="shared" si="28"/>
        <v>1020</v>
      </c>
    </row>
    <row r="162" spans="1:21" ht="17.25" customHeight="1" x14ac:dyDescent="0.25">
      <c r="A162" s="12">
        <v>38</v>
      </c>
      <c r="B162" s="12" t="s">
        <v>128</v>
      </c>
      <c r="C162" s="12" t="s">
        <v>61</v>
      </c>
      <c r="D162" s="13" t="s">
        <v>74</v>
      </c>
      <c r="E162" s="5"/>
      <c r="F162" s="5"/>
      <c r="G162" s="5"/>
      <c r="H162" s="5"/>
      <c r="I162" s="5"/>
      <c r="J162" s="5">
        <v>0.65</v>
      </c>
      <c r="K162" s="7">
        <f t="shared" si="24"/>
        <v>617.67550000000006</v>
      </c>
      <c r="L162" s="5">
        <v>6</v>
      </c>
      <c r="M162" s="5">
        <f t="shared" si="27"/>
        <v>62.367550000000008</v>
      </c>
      <c r="N162" s="20">
        <v>750</v>
      </c>
      <c r="O162" s="5"/>
      <c r="P162" s="5"/>
      <c r="Q162" s="5"/>
      <c r="R162" s="5"/>
      <c r="S162" s="5"/>
      <c r="T162" s="5">
        <v>550</v>
      </c>
      <c r="U162" s="6">
        <f t="shared" si="28"/>
        <v>900</v>
      </c>
    </row>
    <row r="163" spans="1:21" ht="1.5" hidden="1" customHeight="1" x14ac:dyDescent="0.25">
      <c r="A163" s="12" t="s">
        <v>78</v>
      </c>
      <c r="B163" s="12" t="s">
        <v>41</v>
      </c>
      <c r="C163" s="12" t="s">
        <v>61</v>
      </c>
      <c r="D163" s="13" t="s">
        <v>74</v>
      </c>
      <c r="E163" s="5"/>
      <c r="F163" s="5"/>
      <c r="G163" s="5"/>
      <c r="H163" s="5"/>
      <c r="I163" s="5"/>
      <c r="J163" s="5">
        <v>0.65</v>
      </c>
      <c r="K163" s="7">
        <f t="shared" si="24"/>
        <v>617.67550000000006</v>
      </c>
      <c r="L163" s="5">
        <v>4</v>
      </c>
      <c r="M163" s="5">
        <f t="shared" si="27"/>
        <v>62.167550000000006</v>
      </c>
      <c r="N163" s="20">
        <v>650</v>
      </c>
      <c r="O163" s="5"/>
      <c r="P163" s="5"/>
      <c r="Q163" s="5"/>
      <c r="R163" s="5"/>
      <c r="S163" s="5"/>
      <c r="T163" s="5">
        <v>550</v>
      </c>
      <c r="U163" s="5"/>
    </row>
    <row r="164" spans="1:21" ht="17.25" customHeight="1" x14ac:dyDescent="0.25">
      <c r="A164" s="56" t="s">
        <v>79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8"/>
    </row>
    <row r="165" spans="1:21" x14ac:dyDescent="0.25">
      <c r="A165" s="46">
        <v>39</v>
      </c>
      <c r="B165" s="46" t="s">
        <v>80</v>
      </c>
      <c r="C165" s="12" t="s">
        <v>81</v>
      </c>
      <c r="D165" s="12">
        <v>10</v>
      </c>
      <c r="E165" s="5"/>
      <c r="F165" s="5"/>
      <c r="G165" s="5"/>
      <c r="H165" s="5"/>
      <c r="I165" s="5"/>
      <c r="J165" s="5">
        <v>0.76</v>
      </c>
      <c r="K165" s="7">
        <f t="shared" si="24"/>
        <v>722.20519999999999</v>
      </c>
      <c r="L165" s="5">
        <v>8</v>
      </c>
      <c r="M165" s="5">
        <f t="shared" si="27"/>
        <v>73.020520000000005</v>
      </c>
      <c r="N165" s="20">
        <v>850</v>
      </c>
      <c r="O165" s="12">
        <v>0.71</v>
      </c>
      <c r="P165" s="20">
        <f t="shared" ref="P165:P177" si="29">O165*950.27</f>
        <v>674.69169999999997</v>
      </c>
      <c r="Q165" s="12">
        <v>8</v>
      </c>
      <c r="R165" s="12">
        <f t="shared" ref="R165:R177" si="30">(P165+Q165)*10%</f>
        <v>68.269170000000003</v>
      </c>
      <c r="S165" s="20">
        <v>750</v>
      </c>
      <c r="T165" s="5">
        <v>600</v>
      </c>
      <c r="U165" s="6">
        <f t="shared" ref="U165:U170" si="31">S165*1.2</f>
        <v>900</v>
      </c>
    </row>
    <row r="166" spans="1:21" x14ac:dyDescent="0.25">
      <c r="A166" s="55"/>
      <c r="B166" s="55"/>
      <c r="C166" s="12" t="s">
        <v>82</v>
      </c>
      <c r="D166" s="13" t="s">
        <v>84</v>
      </c>
      <c r="E166" s="5"/>
      <c r="F166" s="5"/>
      <c r="G166" s="5"/>
      <c r="H166" s="5"/>
      <c r="I166" s="5"/>
      <c r="J166" s="5">
        <v>0.82</v>
      </c>
      <c r="K166" s="7">
        <f t="shared" si="24"/>
        <v>779.2213999999999</v>
      </c>
      <c r="L166" s="5">
        <v>8</v>
      </c>
      <c r="M166" s="5">
        <f t="shared" si="27"/>
        <v>78.722139999999996</v>
      </c>
      <c r="N166" s="20">
        <v>900</v>
      </c>
      <c r="O166" s="12">
        <v>0.76</v>
      </c>
      <c r="P166" s="20">
        <f t="shared" si="29"/>
        <v>722.20519999999999</v>
      </c>
      <c r="Q166" s="12">
        <v>8</v>
      </c>
      <c r="R166" s="12">
        <f t="shared" si="30"/>
        <v>73.020520000000005</v>
      </c>
      <c r="S166" s="20">
        <v>850</v>
      </c>
      <c r="T166" s="5">
        <v>650</v>
      </c>
      <c r="U166" s="6">
        <f t="shared" si="31"/>
        <v>1020</v>
      </c>
    </row>
    <row r="167" spans="1:21" x14ac:dyDescent="0.25">
      <c r="A167" s="47"/>
      <c r="B167" s="47"/>
      <c r="C167" s="12" t="s">
        <v>83</v>
      </c>
      <c r="D167" s="13" t="s">
        <v>85</v>
      </c>
      <c r="E167" s="5"/>
      <c r="F167" s="5"/>
      <c r="G167" s="5"/>
      <c r="H167" s="5"/>
      <c r="I167" s="5"/>
      <c r="J167" s="5">
        <v>0.88</v>
      </c>
      <c r="K167" s="7">
        <f t="shared" si="24"/>
        <v>836.23760000000004</v>
      </c>
      <c r="L167" s="5">
        <v>8</v>
      </c>
      <c r="M167" s="5">
        <f t="shared" si="27"/>
        <v>84.423760000000016</v>
      </c>
      <c r="N167" s="20">
        <v>1000</v>
      </c>
      <c r="O167" s="12">
        <v>0.82</v>
      </c>
      <c r="P167" s="20">
        <f t="shared" si="29"/>
        <v>779.2213999999999</v>
      </c>
      <c r="Q167" s="12">
        <v>8</v>
      </c>
      <c r="R167" s="12">
        <f t="shared" si="30"/>
        <v>78.722139999999996</v>
      </c>
      <c r="S167" s="20">
        <v>900</v>
      </c>
      <c r="T167" s="5">
        <v>700</v>
      </c>
      <c r="U167" s="6">
        <f t="shared" si="31"/>
        <v>1080</v>
      </c>
    </row>
    <row r="168" spans="1:21" x14ac:dyDescent="0.25">
      <c r="A168" s="46">
        <v>40</v>
      </c>
      <c r="B168" s="46" t="s">
        <v>86</v>
      </c>
      <c r="C168" s="12" t="s">
        <v>81</v>
      </c>
      <c r="D168" s="12">
        <v>10</v>
      </c>
      <c r="E168" s="5"/>
      <c r="F168" s="5"/>
      <c r="G168" s="5"/>
      <c r="H168" s="5"/>
      <c r="I168" s="5"/>
      <c r="J168" s="5">
        <v>0.59</v>
      </c>
      <c r="K168" s="7">
        <f t="shared" si="24"/>
        <v>560.65929999999992</v>
      </c>
      <c r="L168" s="5">
        <v>3</v>
      </c>
      <c r="M168" s="5">
        <f t="shared" si="27"/>
        <v>56.365929999999992</v>
      </c>
      <c r="N168" s="20">
        <v>650</v>
      </c>
      <c r="O168" s="12">
        <v>0.53</v>
      </c>
      <c r="P168" s="20">
        <f t="shared" si="29"/>
        <v>503.6431</v>
      </c>
      <c r="Q168" s="12">
        <v>3</v>
      </c>
      <c r="R168" s="12">
        <f t="shared" si="30"/>
        <v>50.66431</v>
      </c>
      <c r="S168" s="20">
        <v>600</v>
      </c>
      <c r="T168" s="5">
        <v>450</v>
      </c>
      <c r="U168" s="6">
        <f t="shared" si="31"/>
        <v>720</v>
      </c>
    </row>
    <row r="169" spans="1:21" x14ac:dyDescent="0.25">
      <c r="A169" s="55"/>
      <c r="B169" s="55"/>
      <c r="C169" s="12" t="s">
        <v>82</v>
      </c>
      <c r="D169" s="13" t="s">
        <v>84</v>
      </c>
      <c r="E169" s="5"/>
      <c r="F169" s="5"/>
      <c r="G169" s="5"/>
      <c r="H169" s="5"/>
      <c r="I169" s="5"/>
      <c r="J169" s="5">
        <v>0.65</v>
      </c>
      <c r="K169" s="7">
        <f t="shared" si="24"/>
        <v>617.67550000000006</v>
      </c>
      <c r="L169" s="5">
        <v>3</v>
      </c>
      <c r="M169" s="5">
        <f t="shared" si="27"/>
        <v>62.067550000000011</v>
      </c>
      <c r="N169" s="20">
        <v>750</v>
      </c>
      <c r="O169" s="12">
        <v>0.59</v>
      </c>
      <c r="P169" s="20">
        <f t="shared" si="29"/>
        <v>560.65929999999992</v>
      </c>
      <c r="Q169" s="12">
        <v>3</v>
      </c>
      <c r="R169" s="12">
        <f t="shared" si="30"/>
        <v>56.365929999999992</v>
      </c>
      <c r="S169" s="20">
        <v>650</v>
      </c>
      <c r="T169" s="5">
        <v>500</v>
      </c>
      <c r="U169" s="6">
        <f t="shared" si="31"/>
        <v>780</v>
      </c>
    </row>
    <row r="170" spans="1:21" x14ac:dyDescent="0.25">
      <c r="A170" s="47"/>
      <c r="B170" s="47"/>
      <c r="C170" s="12" t="s">
        <v>83</v>
      </c>
      <c r="D170" s="13" t="s">
        <v>85</v>
      </c>
      <c r="E170" s="5"/>
      <c r="F170" s="5"/>
      <c r="G170" s="5"/>
      <c r="H170" s="5"/>
      <c r="I170" s="5"/>
      <c r="J170" s="5">
        <v>0.71</v>
      </c>
      <c r="K170" s="7">
        <f t="shared" si="24"/>
        <v>674.69169999999997</v>
      </c>
      <c r="L170" s="5">
        <v>3</v>
      </c>
      <c r="M170" s="5">
        <f t="shared" si="27"/>
        <v>67.769170000000003</v>
      </c>
      <c r="N170" s="20">
        <v>800</v>
      </c>
      <c r="O170" s="12">
        <v>0.65</v>
      </c>
      <c r="P170" s="20">
        <f t="shared" si="29"/>
        <v>617.67550000000006</v>
      </c>
      <c r="Q170" s="12">
        <v>3</v>
      </c>
      <c r="R170" s="12">
        <f t="shared" si="30"/>
        <v>62.067550000000011</v>
      </c>
      <c r="S170" s="20">
        <v>700</v>
      </c>
      <c r="T170" s="5">
        <v>550</v>
      </c>
      <c r="U170" s="6">
        <f t="shared" si="31"/>
        <v>840</v>
      </c>
    </row>
    <row r="171" spans="1:21" x14ac:dyDescent="0.25">
      <c r="A171" s="84" t="s">
        <v>0</v>
      </c>
      <c r="B171" s="82" t="s">
        <v>1</v>
      </c>
      <c r="C171" s="84" t="s">
        <v>2</v>
      </c>
      <c r="D171" s="84" t="s">
        <v>3</v>
      </c>
      <c r="E171" s="86" t="s">
        <v>5</v>
      </c>
      <c r="F171" s="87"/>
      <c r="G171" s="87"/>
      <c r="H171" s="87"/>
      <c r="I171" s="88"/>
      <c r="J171" s="86" t="s">
        <v>4</v>
      </c>
      <c r="K171" s="87"/>
      <c r="L171" s="87"/>
      <c r="M171" s="87"/>
      <c r="N171" s="88"/>
      <c r="O171" s="86" t="s">
        <v>7</v>
      </c>
      <c r="P171" s="87"/>
      <c r="Q171" s="87"/>
      <c r="R171" s="87"/>
      <c r="S171" s="88"/>
      <c r="T171" s="5"/>
      <c r="U171" s="89" t="s">
        <v>129</v>
      </c>
    </row>
    <row r="172" spans="1:21" x14ac:dyDescent="0.25">
      <c r="A172" s="85"/>
      <c r="B172" s="83"/>
      <c r="C172" s="85"/>
      <c r="D172" s="85"/>
      <c r="E172" s="6" t="s">
        <v>6</v>
      </c>
      <c r="F172" s="6">
        <v>950.27</v>
      </c>
      <c r="G172" s="6" t="s">
        <v>8</v>
      </c>
      <c r="H172" s="6" t="s">
        <v>9</v>
      </c>
      <c r="I172" s="11" t="s">
        <v>10</v>
      </c>
      <c r="J172" s="6" t="s">
        <v>6</v>
      </c>
      <c r="K172" s="6">
        <v>950.27</v>
      </c>
      <c r="L172" s="6" t="s">
        <v>8</v>
      </c>
      <c r="M172" s="6" t="s">
        <v>111</v>
      </c>
      <c r="N172" s="11" t="s">
        <v>10</v>
      </c>
      <c r="O172" s="6" t="s">
        <v>6</v>
      </c>
      <c r="P172" s="6">
        <v>950.27</v>
      </c>
      <c r="Q172" s="6" t="s">
        <v>8</v>
      </c>
      <c r="R172" s="6" t="s">
        <v>111</v>
      </c>
      <c r="S172" s="11" t="s">
        <v>10</v>
      </c>
      <c r="T172" s="5"/>
      <c r="U172" s="90"/>
    </row>
    <row r="173" spans="1:21" x14ac:dyDescent="0.25">
      <c r="A173" s="56" t="s">
        <v>87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8"/>
    </row>
    <row r="174" spans="1:21" ht="30" x14ac:dyDescent="0.25">
      <c r="A174" s="12">
        <v>41</v>
      </c>
      <c r="B174" s="14" t="s">
        <v>88</v>
      </c>
      <c r="C174" s="12" t="s">
        <v>33</v>
      </c>
      <c r="D174" s="13" t="s">
        <v>89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>
        <v>0.47</v>
      </c>
      <c r="P174" s="7">
        <f t="shared" si="29"/>
        <v>446.62689999999998</v>
      </c>
      <c r="Q174" s="5">
        <v>0.6</v>
      </c>
      <c r="R174" s="5">
        <f t="shared" si="30"/>
        <v>44.72269</v>
      </c>
      <c r="S174" s="20">
        <v>500</v>
      </c>
      <c r="T174" s="5">
        <v>400</v>
      </c>
      <c r="U174" s="5"/>
    </row>
    <row r="175" spans="1:21" ht="30" x14ac:dyDescent="0.25">
      <c r="A175" s="12">
        <v>42</v>
      </c>
      <c r="B175" s="14" t="s">
        <v>90</v>
      </c>
      <c r="C175" s="12" t="s">
        <v>33</v>
      </c>
      <c r="D175" s="13" t="s">
        <v>91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>
        <v>0.41</v>
      </c>
      <c r="P175" s="7">
        <f t="shared" si="29"/>
        <v>389.61069999999995</v>
      </c>
      <c r="Q175" s="5">
        <v>0.4</v>
      </c>
      <c r="R175" s="5">
        <f t="shared" si="30"/>
        <v>39.001069999999999</v>
      </c>
      <c r="S175" s="20">
        <v>450</v>
      </c>
      <c r="T175" s="5">
        <v>350</v>
      </c>
      <c r="U175" s="5"/>
    </row>
    <row r="176" spans="1:21" x14ac:dyDescent="0.25">
      <c r="A176" s="12">
        <v>43</v>
      </c>
      <c r="B176" s="12" t="s">
        <v>41</v>
      </c>
      <c r="C176" s="12" t="s">
        <v>33</v>
      </c>
      <c r="D176" s="13" t="s">
        <v>89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>
        <v>0.35</v>
      </c>
      <c r="P176" s="7">
        <f t="shared" si="29"/>
        <v>332.59449999999998</v>
      </c>
      <c r="Q176" s="5">
        <v>0.4</v>
      </c>
      <c r="R176" s="5">
        <f t="shared" si="30"/>
        <v>33.29945</v>
      </c>
      <c r="S176" s="20">
        <v>400</v>
      </c>
      <c r="T176" s="5">
        <v>300</v>
      </c>
      <c r="U176" s="5"/>
    </row>
    <row r="177" spans="1:21" x14ac:dyDescent="0.25">
      <c r="A177" s="12">
        <v>44</v>
      </c>
      <c r="B177" s="12" t="s">
        <v>92</v>
      </c>
      <c r="C177" s="12" t="s">
        <v>33</v>
      </c>
      <c r="D177" s="13" t="s">
        <v>91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>
        <v>0.35</v>
      </c>
      <c r="P177" s="7">
        <f t="shared" si="29"/>
        <v>332.59449999999998</v>
      </c>
      <c r="Q177" s="5">
        <v>0.4</v>
      </c>
      <c r="R177" s="5">
        <f t="shared" si="30"/>
        <v>33.29945</v>
      </c>
      <c r="S177" s="20">
        <v>400</v>
      </c>
      <c r="T177" s="5">
        <v>300</v>
      </c>
      <c r="U177" s="5"/>
    </row>
    <row r="178" spans="1:21" x14ac:dyDescent="0.25">
      <c r="A178" s="59" t="s">
        <v>118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1"/>
    </row>
    <row r="179" spans="1:21" ht="36" customHeight="1" x14ac:dyDescent="0.25">
      <c r="A179" s="16" t="s">
        <v>0</v>
      </c>
      <c r="B179" s="71" t="s">
        <v>1</v>
      </c>
      <c r="C179" s="72"/>
      <c r="D179" s="72"/>
      <c r="E179" s="72"/>
      <c r="F179" s="72"/>
      <c r="G179" s="72"/>
      <c r="H179" s="72"/>
      <c r="I179" s="73"/>
      <c r="J179" s="15"/>
      <c r="K179" s="15"/>
      <c r="L179" s="15"/>
      <c r="M179" s="15"/>
      <c r="N179" s="16" t="s">
        <v>98</v>
      </c>
      <c r="O179" s="15"/>
      <c r="P179" s="15"/>
      <c r="Q179" s="15"/>
      <c r="R179" s="15"/>
      <c r="S179" s="15" t="s">
        <v>109</v>
      </c>
      <c r="T179" s="17" t="s">
        <v>110</v>
      </c>
      <c r="U179" s="23" t="s">
        <v>129</v>
      </c>
    </row>
    <row r="180" spans="1:21" ht="21.75" customHeight="1" x14ac:dyDescent="0.25">
      <c r="A180" s="12">
        <v>45</v>
      </c>
      <c r="B180" s="81" t="s">
        <v>144</v>
      </c>
      <c r="C180" s="75"/>
      <c r="D180" s="75"/>
      <c r="E180" s="75"/>
      <c r="F180" s="75"/>
      <c r="G180" s="75"/>
      <c r="H180" s="75"/>
      <c r="I180" s="76"/>
      <c r="J180" s="5"/>
      <c r="K180" s="5"/>
      <c r="L180" s="5"/>
      <c r="M180" s="5"/>
      <c r="N180" s="29">
        <v>541.66999999999996</v>
      </c>
      <c r="O180" s="30"/>
      <c r="P180" s="30"/>
      <c r="Q180" s="30"/>
      <c r="R180" s="30"/>
      <c r="S180" s="31">
        <f>N180/0.7</f>
        <v>773.81428571428569</v>
      </c>
      <c r="T180" s="32">
        <v>230</v>
      </c>
      <c r="U180" s="31">
        <f>N180*1.2</f>
        <v>650.00399999999991</v>
      </c>
    </row>
    <row r="181" spans="1:21" ht="45" hidden="1" x14ac:dyDescent="0.25">
      <c r="A181" s="12" t="s">
        <v>95</v>
      </c>
      <c r="B181" s="33" t="s">
        <v>96</v>
      </c>
      <c r="C181" s="34"/>
      <c r="D181" s="34"/>
      <c r="E181" s="35">
        <f t="shared" ref="E181" si="32">D181*316.76</f>
        <v>0</v>
      </c>
      <c r="F181" s="34">
        <f t="shared" ref="F181" si="33">(D181+E181)*50%</f>
        <v>0</v>
      </c>
      <c r="G181" s="35">
        <f t="shared" ref="G181" si="34">C181+E181+F181</f>
        <v>0</v>
      </c>
      <c r="H181" s="36"/>
      <c r="I181" s="35"/>
      <c r="J181" s="5"/>
      <c r="K181" s="5"/>
      <c r="L181" s="5"/>
      <c r="M181" s="5"/>
      <c r="N181" s="28">
        <v>511</v>
      </c>
      <c r="O181" s="37"/>
      <c r="P181" s="37"/>
      <c r="Q181" s="37"/>
      <c r="R181" s="37"/>
      <c r="S181" s="28">
        <v>358</v>
      </c>
      <c r="T181" s="37">
        <v>230</v>
      </c>
      <c r="U181" s="38"/>
    </row>
    <row r="182" spans="1:21" ht="14.25" customHeight="1" x14ac:dyDescent="0.25">
      <c r="A182" s="12"/>
      <c r="B182" s="74" t="s">
        <v>139</v>
      </c>
      <c r="C182" s="75"/>
      <c r="D182" s="75"/>
      <c r="E182" s="75"/>
      <c r="F182" s="75"/>
      <c r="G182" s="75"/>
      <c r="H182" s="75"/>
      <c r="I182" s="76"/>
      <c r="J182" s="5"/>
      <c r="K182" s="5"/>
      <c r="L182" s="5"/>
      <c r="M182" s="5"/>
      <c r="N182" s="39">
        <v>458.33</v>
      </c>
      <c r="O182" s="37"/>
      <c r="P182" s="37"/>
      <c r="Q182" s="37"/>
      <c r="R182" s="37"/>
      <c r="S182" s="28">
        <f t="shared" ref="S182:S190" si="35">N182/0.7</f>
        <v>654.75714285714287</v>
      </c>
      <c r="T182" s="37"/>
      <c r="U182" s="40">
        <f t="shared" ref="U182:U186" si="36">N182*1.2</f>
        <v>549.99599999999998</v>
      </c>
    </row>
    <row r="183" spans="1:21" ht="33" customHeight="1" x14ac:dyDescent="0.25">
      <c r="A183" s="12" t="s">
        <v>95</v>
      </c>
      <c r="B183" s="74" t="s">
        <v>145</v>
      </c>
      <c r="C183" s="75"/>
      <c r="D183" s="75"/>
      <c r="E183" s="75"/>
      <c r="F183" s="75"/>
      <c r="G183" s="75"/>
      <c r="H183" s="75"/>
      <c r="I183" s="76"/>
      <c r="J183" s="5"/>
      <c r="K183" s="5"/>
      <c r="L183" s="5"/>
      <c r="M183" s="5"/>
      <c r="N183" s="29">
        <v>500</v>
      </c>
      <c r="O183" s="30"/>
      <c r="P183" s="30"/>
      <c r="Q183" s="30"/>
      <c r="R183" s="30"/>
      <c r="S183" s="31">
        <f t="shared" si="35"/>
        <v>714.28571428571433</v>
      </c>
      <c r="T183" s="30"/>
      <c r="U183" s="31">
        <f t="shared" si="36"/>
        <v>600</v>
      </c>
    </row>
    <row r="184" spans="1:21" ht="26.25" customHeight="1" x14ac:dyDescent="0.25">
      <c r="A184" s="12"/>
      <c r="B184" s="74" t="s">
        <v>140</v>
      </c>
      <c r="C184" s="75"/>
      <c r="D184" s="75"/>
      <c r="E184" s="75"/>
      <c r="F184" s="75"/>
      <c r="G184" s="75"/>
      <c r="H184" s="75"/>
      <c r="I184" s="76"/>
      <c r="J184" s="5"/>
      <c r="K184" s="5"/>
      <c r="L184" s="5"/>
      <c r="M184" s="5"/>
      <c r="N184" s="39">
        <v>400</v>
      </c>
      <c r="O184" s="37"/>
      <c r="P184" s="37"/>
      <c r="Q184" s="37"/>
      <c r="R184" s="37"/>
      <c r="S184" s="28">
        <f t="shared" si="35"/>
        <v>571.42857142857144</v>
      </c>
      <c r="T184" s="37"/>
      <c r="U184" s="40">
        <f>N184*1.2</f>
        <v>480</v>
      </c>
    </row>
    <row r="185" spans="1:21" ht="15" customHeight="1" x14ac:dyDescent="0.25">
      <c r="A185" s="12"/>
      <c r="B185" s="74" t="s">
        <v>146</v>
      </c>
      <c r="C185" s="75"/>
      <c r="D185" s="75"/>
      <c r="E185" s="75"/>
      <c r="F185" s="75"/>
      <c r="G185" s="75"/>
      <c r="H185" s="75"/>
      <c r="I185" s="76"/>
      <c r="J185" s="5"/>
      <c r="K185" s="5"/>
      <c r="L185" s="5"/>
      <c r="M185" s="5"/>
      <c r="N185" s="39">
        <v>333.33</v>
      </c>
      <c r="O185" s="37"/>
      <c r="P185" s="37"/>
      <c r="Q185" s="37"/>
      <c r="R185" s="37"/>
      <c r="S185" s="28">
        <f t="shared" ref="S185" si="37">N185/0.7</f>
        <v>476.18571428571431</v>
      </c>
      <c r="T185" s="37"/>
      <c r="U185" s="40">
        <f t="shared" ref="U185" si="38">N185*1.2</f>
        <v>399.99599999999998</v>
      </c>
    </row>
    <row r="186" spans="1:21" ht="17.25" customHeight="1" x14ac:dyDescent="0.25">
      <c r="A186" s="12" t="s">
        <v>131</v>
      </c>
      <c r="B186" s="77" t="s">
        <v>147</v>
      </c>
      <c r="C186" s="78"/>
      <c r="D186" s="78"/>
      <c r="E186" s="78"/>
      <c r="F186" s="78"/>
      <c r="G186" s="78"/>
      <c r="H186" s="78"/>
      <c r="I186" s="79"/>
      <c r="J186" s="5"/>
      <c r="K186" s="5"/>
      <c r="L186" s="5"/>
      <c r="M186" s="5"/>
      <c r="N186" s="29">
        <v>375</v>
      </c>
      <c r="O186" s="30"/>
      <c r="P186" s="30"/>
      <c r="Q186" s="30"/>
      <c r="R186" s="30"/>
      <c r="S186" s="31">
        <f t="shared" si="35"/>
        <v>535.71428571428578</v>
      </c>
      <c r="T186" s="32"/>
      <c r="U186" s="31">
        <f t="shared" si="36"/>
        <v>450</v>
      </c>
    </row>
    <row r="187" spans="1:21" ht="16.5" customHeight="1" x14ac:dyDescent="0.25">
      <c r="A187" s="12">
        <v>46</v>
      </c>
      <c r="B187" s="80" t="s">
        <v>138</v>
      </c>
      <c r="C187" s="75"/>
      <c r="D187" s="75"/>
      <c r="E187" s="75"/>
      <c r="F187" s="75"/>
      <c r="G187" s="75"/>
      <c r="H187" s="75"/>
      <c r="I187" s="76"/>
      <c r="J187" s="5"/>
      <c r="K187" s="5"/>
      <c r="L187" s="5"/>
      <c r="M187" s="5"/>
      <c r="N187" s="29">
        <v>291.67</v>
      </c>
      <c r="O187" s="30"/>
      <c r="P187" s="30"/>
      <c r="Q187" s="30"/>
      <c r="R187" s="30"/>
      <c r="S187" s="31">
        <f t="shared" si="35"/>
        <v>416.67142857142863</v>
      </c>
      <c r="T187" s="30">
        <v>130</v>
      </c>
      <c r="U187" s="31">
        <f t="shared" ref="U187:U190" si="39">N187*1.2</f>
        <v>350.00400000000002</v>
      </c>
    </row>
    <row r="188" spans="1:21" ht="14.25" customHeight="1" x14ac:dyDescent="0.25">
      <c r="A188" s="12"/>
      <c r="B188" s="74" t="s">
        <v>141</v>
      </c>
      <c r="C188" s="75"/>
      <c r="D188" s="75"/>
      <c r="E188" s="75"/>
      <c r="F188" s="75"/>
      <c r="G188" s="75"/>
      <c r="H188" s="75"/>
      <c r="I188" s="76"/>
      <c r="J188" s="5"/>
      <c r="K188" s="5"/>
      <c r="L188" s="5"/>
      <c r="M188" s="5"/>
      <c r="N188" s="39">
        <v>208.33</v>
      </c>
      <c r="O188" s="37"/>
      <c r="P188" s="37"/>
      <c r="Q188" s="37"/>
      <c r="R188" s="37"/>
      <c r="S188" s="28">
        <f t="shared" ref="S188" si="40">N188/0.7</f>
        <v>297.61428571428576</v>
      </c>
      <c r="T188" s="37"/>
      <c r="U188" s="40">
        <f t="shared" ref="U188" si="41">N188*1.2</f>
        <v>249.99600000000001</v>
      </c>
    </row>
    <row r="189" spans="1:21" ht="16.5" customHeight="1" x14ac:dyDescent="0.25">
      <c r="A189" s="12"/>
      <c r="B189" s="74" t="s">
        <v>142</v>
      </c>
      <c r="C189" s="75"/>
      <c r="D189" s="75"/>
      <c r="E189" s="75"/>
      <c r="F189" s="75"/>
      <c r="G189" s="75"/>
      <c r="H189" s="75"/>
      <c r="I189" s="76"/>
      <c r="J189" s="5"/>
      <c r="K189" s="5"/>
      <c r="L189" s="5"/>
      <c r="M189" s="5"/>
      <c r="N189" s="39">
        <v>150</v>
      </c>
      <c r="O189" s="37"/>
      <c r="P189" s="37"/>
      <c r="Q189" s="37"/>
      <c r="R189" s="37"/>
      <c r="S189" s="28">
        <f t="shared" si="35"/>
        <v>214.28571428571431</v>
      </c>
      <c r="T189" s="37"/>
      <c r="U189" s="41">
        <f t="shared" si="39"/>
        <v>180</v>
      </c>
    </row>
    <row r="190" spans="1:21" ht="18.75" x14ac:dyDescent="0.3">
      <c r="A190" s="12">
        <v>47</v>
      </c>
      <c r="B190" s="68" t="s">
        <v>94</v>
      </c>
      <c r="C190" s="69"/>
      <c r="D190" s="69"/>
      <c r="E190" s="69"/>
      <c r="F190" s="69"/>
      <c r="G190" s="69"/>
      <c r="H190" s="69"/>
      <c r="I190" s="70"/>
      <c r="J190" s="4"/>
      <c r="K190" s="4"/>
      <c r="L190" s="4"/>
      <c r="M190" s="4"/>
      <c r="N190" s="29">
        <v>333.33</v>
      </c>
      <c r="O190" s="30"/>
      <c r="P190" s="30"/>
      <c r="Q190" s="30"/>
      <c r="R190" s="30"/>
      <c r="S190" s="31">
        <f t="shared" si="35"/>
        <v>476.18571428571431</v>
      </c>
      <c r="T190" s="30">
        <v>180</v>
      </c>
      <c r="U190" s="31">
        <f t="shared" si="39"/>
        <v>399.99599999999998</v>
      </c>
    </row>
    <row r="191" spans="1:21" x14ac:dyDescent="0.25">
      <c r="A191" s="59" t="s">
        <v>99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1"/>
    </row>
    <row r="192" spans="1:21" ht="49.5" customHeight="1" x14ac:dyDescent="0.25">
      <c r="A192" s="5"/>
      <c r="B192" s="5"/>
      <c r="C192" s="11" t="s">
        <v>105</v>
      </c>
      <c r="D192" s="11" t="s">
        <v>106</v>
      </c>
      <c r="E192" s="6" t="s">
        <v>107</v>
      </c>
      <c r="F192" s="6">
        <v>351.3</v>
      </c>
      <c r="G192" s="18" t="s">
        <v>108</v>
      </c>
      <c r="H192" s="6"/>
      <c r="I192" s="11" t="s">
        <v>108</v>
      </c>
      <c r="J192" s="6"/>
      <c r="K192" s="18" t="s">
        <v>97</v>
      </c>
      <c r="L192" s="18" t="s">
        <v>98</v>
      </c>
      <c r="M192" s="5"/>
      <c r="N192" s="16" t="s">
        <v>98</v>
      </c>
      <c r="O192" s="5"/>
      <c r="P192" s="5"/>
      <c r="Q192" s="5"/>
      <c r="R192" s="5"/>
      <c r="S192" s="15" t="s">
        <v>109</v>
      </c>
      <c r="T192" s="17" t="s">
        <v>110</v>
      </c>
      <c r="U192" s="23" t="s">
        <v>129</v>
      </c>
    </row>
    <row r="193" spans="1:21" ht="15" customHeight="1" x14ac:dyDescent="0.25">
      <c r="A193" s="5">
        <v>48</v>
      </c>
      <c r="B193" s="5" t="s">
        <v>100</v>
      </c>
      <c r="C193" s="12" t="s">
        <v>112</v>
      </c>
      <c r="D193" s="13" t="s">
        <v>115</v>
      </c>
      <c r="E193" s="12">
        <v>1.3</v>
      </c>
      <c r="F193" s="12">
        <f>E193*351.3</f>
        <v>456.69000000000005</v>
      </c>
      <c r="G193" s="12">
        <v>0.3</v>
      </c>
      <c r="H193" s="12">
        <f>F193*G193</f>
        <v>137.00700000000001</v>
      </c>
      <c r="I193" s="19">
        <v>0.3</v>
      </c>
      <c r="J193" s="12"/>
      <c r="K193" s="20">
        <v>456.69</v>
      </c>
      <c r="L193" s="20">
        <v>137.1</v>
      </c>
      <c r="M193" s="12"/>
      <c r="N193" s="12">
        <v>216.66</v>
      </c>
      <c r="O193" s="12"/>
      <c r="P193" s="12"/>
      <c r="Q193" s="12"/>
      <c r="R193" s="12"/>
      <c r="S193" s="20">
        <f>N193/I193</f>
        <v>722.2</v>
      </c>
      <c r="T193" s="5">
        <v>70</v>
      </c>
      <c r="U193" s="27">
        <f>N193*1.2</f>
        <v>259.99199999999996</v>
      </c>
    </row>
    <row r="194" spans="1:21" x14ac:dyDescent="0.25">
      <c r="A194" s="5">
        <v>49</v>
      </c>
      <c r="B194" s="5" t="s">
        <v>101</v>
      </c>
      <c r="C194" s="12" t="s">
        <v>113</v>
      </c>
      <c r="D194" s="13" t="s">
        <v>116</v>
      </c>
      <c r="E194" s="12">
        <v>1.2</v>
      </c>
      <c r="F194" s="12">
        <f>E194*351.3</f>
        <v>421.56</v>
      </c>
      <c r="G194" s="12">
        <v>0.25</v>
      </c>
      <c r="H194" s="12">
        <f t="shared" ref="H194:H196" si="42">F194*G194</f>
        <v>105.39</v>
      </c>
      <c r="I194" s="19">
        <v>0.25</v>
      </c>
      <c r="J194" s="12"/>
      <c r="K194" s="20">
        <v>421.56</v>
      </c>
      <c r="L194" s="20">
        <v>105.39</v>
      </c>
      <c r="M194" s="12"/>
      <c r="N194" s="12">
        <v>166.67</v>
      </c>
      <c r="O194" s="12"/>
      <c r="P194" s="12"/>
      <c r="Q194" s="12"/>
      <c r="R194" s="12"/>
      <c r="S194" s="20">
        <f>N194/I194</f>
        <v>666.68</v>
      </c>
      <c r="T194" s="5">
        <v>50</v>
      </c>
      <c r="U194" s="27">
        <f t="shared" ref="U194:U197" si="43">N194*1.2</f>
        <v>200.00399999999999</v>
      </c>
    </row>
    <row r="195" spans="1:21" x14ac:dyDescent="0.25">
      <c r="A195" s="5">
        <v>50</v>
      </c>
      <c r="B195" s="5" t="s">
        <v>102</v>
      </c>
      <c r="C195" s="12" t="s">
        <v>112</v>
      </c>
      <c r="D195" s="13" t="s">
        <v>115</v>
      </c>
      <c r="E195" s="12">
        <v>1</v>
      </c>
      <c r="F195" s="12">
        <f t="shared" ref="F195:F197" si="44">E195*351.3</f>
        <v>351.3</v>
      </c>
      <c r="G195" s="12">
        <v>0.2</v>
      </c>
      <c r="H195" s="12">
        <f t="shared" si="42"/>
        <v>70.260000000000005</v>
      </c>
      <c r="I195" s="19">
        <v>0.2</v>
      </c>
      <c r="J195" s="12"/>
      <c r="K195" s="20">
        <v>351.3</v>
      </c>
      <c r="L195" s="20">
        <v>70.36</v>
      </c>
      <c r="M195" s="12"/>
      <c r="N195" s="19">
        <v>112.5</v>
      </c>
      <c r="O195" s="12"/>
      <c r="P195" s="12"/>
      <c r="Q195" s="12"/>
      <c r="R195" s="12"/>
      <c r="S195" s="20">
        <f t="shared" ref="S195:S197" si="45">N195/I195</f>
        <v>562.5</v>
      </c>
      <c r="T195" s="5">
        <v>40</v>
      </c>
      <c r="U195" s="27">
        <f t="shared" si="43"/>
        <v>135</v>
      </c>
    </row>
    <row r="196" spans="1:21" x14ac:dyDescent="0.25">
      <c r="A196" s="5">
        <v>51</v>
      </c>
      <c r="B196" s="5" t="s">
        <v>103</v>
      </c>
      <c r="C196" s="12" t="s">
        <v>113</v>
      </c>
      <c r="D196" s="13" t="s">
        <v>116</v>
      </c>
      <c r="E196" s="12">
        <v>0.9</v>
      </c>
      <c r="F196" s="12">
        <f t="shared" si="44"/>
        <v>316.17</v>
      </c>
      <c r="G196" s="12">
        <v>0.12</v>
      </c>
      <c r="H196" s="12">
        <f t="shared" si="42"/>
        <v>37.940400000000004</v>
      </c>
      <c r="I196" s="19">
        <v>0.12</v>
      </c>
      <c r="J196" s="12"/>
      <c r="K196" s="20">
        <v>316.17</v>
      </c>
      <c r="L196" s="20">
        <v>37.94</v>
      </c>
      <c r="M196" s="12"/>
      <c r="N196" s="12">
        <v>58.33</v>
      </c>
      <c r="O196" s="12"/>
      <c r="P196" s="12"/>
      <c r="Q196" s="12"/>
      <c r="R196" s="12"/>
      <c r="S196" s="20">
        <f t="shared" si="45"/>
        <v>486.08333333333331</v>
      </c>
      <c r="T196" s="5">
        <v>20</v>
      </c>
      <c r="U196" s="27">
        <f t="shared" si="43"/>
        <v>69.995999999999995</v>
      </c>
    </row>
    <row r="197" spans="1:21" x14ac:dyDescent="0.25">
      <c r="A197" s="5">
        <v>52</v>
      </c>
      <c r="B197" s="5" t="s">
        <v>104</v>
      </c>
      <c r="C197" s="12" t="s">
        <v>114</v>
      </c>
      <c r="D197" s="13" t="s">
        <v>117</v>
      </c>
      <c r="E197" s="12">
        <v>0.6</v>
      </c>
      <c r="F197" s="12">
        <f t="shared" si="44"/>
        <v>210.78</v>
      </c>
      <c r="G197" s="12">
        <v>0.1</v>
      </c>
      <c r="H197" s="19">
        <f>F197*G197</f>
        <v>21.078000000000003</v>
      </c>
      <c r="I197" s="19">
        <v>0.1</v>
      </c>
      <c r="J197" s="12"/>
      <c r="K197" s="20">
        <v>210.78</v>
      </c>
      <c r="L197" s="20">
        <v>21.08</v>
      </c>
      <c r="M197" s="12"/>
      <c r="N197" s="12">
        <v>31.67</v>
      </c>
      <c r="O197" s="12"/>
      <c r="P197" s="12"/>
      <c r="Q197" s="12"/>
      <c r="R197" s="12"/>
      <c r="S197" s="20">
        <f t="shared" si="45"/>
        <v>316.7</v>
      </c>
      <c r="T197" s="5">
        <v>15</v>
      </c>
      <c r="U197" s="27">
        <f t="shared" si="43"/>
        <v>38.003999999999998</v>
      </c>
    </row>
  </sheetData>
  <mergeCells count="149">
    <mergeCell ref="A141:U141"/>
    <mergeCell ref="A142:U142"/>
    <mergeCell ref="A155:U155"/>
    <mergeCell ref="A164:U164"/>
    <mergeCell ref="A173:U173"/>
    <mergeCell ref="A178:U178"/>
    <mergeCell ref="A191:U191"/>
    <mergeCell ref="A93:U93"/>
    <mergeCell ref="A98:U98"/>
    <mergeCell ref="A101:U101"/>
    <mergeCell ref="A102:U102"/>
    <mergeCell ref="A133:U133"/>
    <mergeCell ref="D171:D172"/>
    <mergeCell ref="O115:S115"/>
    <mergeCell ref="A117:A120"/>
    <mergeCell ref="B117:B120"/>
    <mergeCell ref="C117:C118"/>
    <mergeCell ref="C119:C120"/>
    <mergeCell ref="A121:A124"/>
    <mergeCell ref="B121:B124"/>
    <mergeCell ref="C121:C122"/>
    <mergeCell ref="C123:C124"/>
    <mergeCell ref="A115:A116"/>
    <mergeCell ref="B115:B116"/>
    <mergeCell ref="U8:U9"/>
    <mergeCell ref="A10:U10"/>
    <mergeCell ref="A11:U11"/>
    <mergeCell ref="U55:U56"/>
    <mergeCell ref="U115:U116"/>
    <mergeCell ref="U171:U172"/>
    <mergeCell ref="E171:I171"/>
    <mergeCell ref="J171:N171"/>
    <mergeCell ref="O171:S171"/>
    <mergeCell ref="A165:A167"/>
    <mergeCell ref="B165:B167"/>
    <mergeCell ref="A125:A128"/>
    <mergeCell ref="B125:B128"/>
    <mergeCell ref="C125:C126"/>
    <mergeCell ref="C127:C128"/>
    <mergeCell ref="A129:A132"/>
    <mergeCell ref="B129:B132"/>
    <mergeCell ref="C129:C130"/>
    <mergeCell ref="C131:C132"/>
    <mergeCell ref="A168:A170"/>
    <mergeCell ref="B168:B170"/>
    <mergeCell ref="A171:A172"/>
    <mergeCell ref="B171:B172"/>
    <mergeCell ref="C171:C172"/>
    <mergeCell ref="C115:C116"/>
    <mergeCell ref="D115:D116"/>
    <mergeCell ref="E115:I115"/>
    <mergeCell ref="J115:N115"/>
    <mergeCell ref="A107:A110"/>
    <mergeCell ref="B107:B110"/>
    <mergeCell ref="C107:C108"/>
    <mergeCell ref="C109:C110"/>
    <mergeCell ref="A111:A114"/>
    <mergeCell ref="B111:B114"/>
    <mergeCell ref="C111:C112"/>
    <mergeCell ref="C113:C114"/>
    <mergeCell ref="A103:A106"/>
    <mergeCell ref="B103:B106"/>
    <mergeCell ref="C103:C104"/>
    <mergeCell ref="C105:C106"/>
    <mergeCell ref="A94:A97"/>
    <mergeCell ref="B94:B97"/>
    <mergeCell ref="C94:C95"/>
    <mergeCell ref="C96:C97"/>
    <mergeCell ref="A89:A90"/>
    <mergeCell ref="B89:B90"/>
    <mergeCell ref="C89:C90"/>
    <mergeCell ref="A91:A92"/>
    <mergeCell ref="B91:B92"/>
    <mergeCell ref="C91:C92"/>
    <mergeCell ref="A84:A86"/>
    <mergeCell ref="B84:B86"/>
    <mergeCell ref="C84:C86"/>
    <mergeCell ref="A87:A88"/>
    <mergeCell ref="B87:B88"/>
    <mergeCell ref="C87:C88"/>
    <mergeCell ref="A66:A74"/>
    <mergeCell ref="B66:B74"/>
    <mergeCell ref="C66:C68"/>
    <mergeCell ref="C69:C71"/>
    <mergeCell ref="C72:C74"/>
    <mergeCell ref="A75:A83"/>
    <mergeCell ref="B75:B83"/>
    <mergeCell ref="C75:C77"/>
    <mergeCell ref="C78:C80"/>
    <mergeCell ref="C81:C83"/>
    <mergeCell ref="D55:D56"/>
    <mergeCell ref="E55:I55"/>
    <mergeCell ref="J55:N55"/>
    <mergeCell ref="O55:S55"/>
    <mergeCell ref="A57:A65"/>
    <mergeCell ref="B57:B65"/>
    <mergeCell ref="C57:C59"/>
    <mergeCell ref="C60:C62"/>
    <mergeCell ref="C63:C65"/>
    <mergeCell ref="A49:A54"/>
    <mergeCell ref="B49:B54"/>
    <mergeCell ref="C49:C51"/>
    <mergeCell ref="C52:C54"/>
    <mergeCell ref="A55:A56"/>
    <mergeCell ref="B55:B56"/>
    <mergeCell ref="C55:C56"/>
    <mergeCell ref="A34:A42"/>
    <mergeCell ref="B34:B42"/>
    <mergeCell ref="C34:C36"/>
    <mergeCell ref="C37:C39"/>
    <mergeCell ref="C40:C42"/>
    <mergeCell ref="A43:A48"/>
    <mergeCell ref="B43:B48"/>
    <mergeCell ref="C43:C45"/>
    <mergeCell ref="C46:C48"/>
    <mergeCell ref="O8:S8"/>
    <mergeCell ref="A21:A29"/>
    <mergeCell ref="B21:B29"/>
    <mergeCell ref="C21:C23"/>
    <mergeCell ref="C24:C26"/>
    <mergeCell ref="C27:C29"/>
    <mergeCell ref="A30:A33"/>
    <mergeCell ref="B30:B33"/>
    <mergeCell ref="C30:C31"/>
    <mergeCell ref="C32:C33"/>
    <mergeCell ref="A4:U5"/>
    <mergeCell ref="B190:I190"/>
    <mergeCell ref="B179:I179"/>
    <mergeCell ref="B184:I184"/>
    <mergeCell ref="B185:I185"/>
    <mergeCell ref="B186:I186"/>
    <mergeCell ref="B187:I187"/>
    <mergeCell ref="B188:I188"/>
    <mergeCell ref="B189:I189"/>
    <mergeCell ref="B180:I180"/>
    <mergeCell ref="B182:I182"/>
    <mergeCell ref="B183:I183"/>
    <mergeCell ref="T8:T9"/>
    <mergeCell ref="A12:A20"/>
    <mergeCell ref="B12:B20"/>
    <mergeCell ref="C12:C14"/>
    <mergeCell ref="C15:C17"/>
    <mergeCell ref="C18:C20"/>
    <mergeCell ref="A8:A9"/>
    <mergeCell ref="B8:B9"/>
    <mergeCell ref="C8:C9"/>
    <mergeCell ref="D8:D9"/>
    <mergeCell ref="E8:I8"/>
    <mergeCell ref="J8:N8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8" sqref="F8"/>
    </sheetView>
  </sheetViews>
  <sheetFormatPr defaultRowHeight="15" x14ac:dyDescent="0.25"/>
  <cols>
    <col min="1" max="1" width="4.5703125" customWidth="1"/>
    <col min="2" max="2" width="41" customWidth="1"/>
    <col min="3" max="3" width="10.28515625" customWidth="1"/>
    <col min="4" max="4" width="9.42578125" customWidth="1"/>
    <col min="5" max="5" width="14.7109375" customWidth="1"/>
  </cols>
  <sheetData>
    <row r="1" spans="1:5" x14ac:dyDescent="0.25">
      <c r="D1" s="91" t="s">
        <v>152</v>
      </c>
      <c r="E1" s="91"/>
    </row>
    <row r="2" spans="1:5" x14ac:dyDescent="0.25">
      <c r="D2" s="91" t="s">
        <v>151</v>
      </c>
      <c r="E2" s="91"/>
    </row>
    <row r="3" spans="1:5" x14ac:dyDescent="0.25">
      <c r="D3" s="24"/>
      <c r="E3" s="24"/>
    </row>
    <row r="4" spans="1:5" x14ac:dyDescent="0.25">
      <c r="D4" s="24"/>
      <c r="E4" s="24"/>
    </row>
    <row r="6" spans="1:5" ht="15.75" x14ac:dyDescent="0.25">
      <c r="A6" s="92" t="s">
        <v>133</v>
      </c>
      <c r="B6" s="92"/>
      <c r="C6" s="92"/>
      <c r="D6" s="92"/>
      <c r="E6" s="92"/>
    </row>
    <row r="7" spans="1:5" ht="15.75" x14ac:dyDescent="0.25">
      <c r="A7" s="25"/>
      <c r="B7" s="25"/>
      <c r="C7" s="25"/>
      <c r="D7" s="25"/>
      <c r="E7" s="25"/>
    </row>
    <row r="8" spans="1:5" ht="15.75" customHeight="1" x14ac:dyDescent="0.25">
      <c r="A8" s="25"/>
      <c r="B8" s="25"/>
      <c r="C8" s="25"/>
      <c r="D8" s="25"/>
      <c r="E8" s="25"/>
    </row>
    <row r="9" spans="1:5" ht="15.75" x14ac:dyDescent="0.25">
      <c r="A9" s="25"/>
      <c r="B9" s="25"/>
      <c r="C9" s="25"/>
      <c r="D9" s="25"/>
      <c r="E9" s="25"/>
    </row>
    <row r="11" spans="1:5" x14ac:dyDescent="0.25">
      <c r="D11" s="26" t="s">
        <v>149</v>
      </c>
      <c r="E11" s="26"/>
    </row>
    <row r="12" spans="1:5" ht="30" x14ac:dyDescent="0.25">
      <c r="A12" s="9" t="s">
        <v>0</v>
      </c>
      <c r="B12" s="8" t="s">
        <v>1</v>
      </c>
      <c r="C12" s="9" t="s">
        <v>97</v>
      </c>
      <c r="D12" s="9" t="s">
        <v>134</v>
      </c>
      <c r="E12" s="9" t="s">
        <v>135</v>
      </c>
    </row>
    <row r="13" spans="1:5" x14ac:dyDescent="0.25">
      <c r="A13" s="65" t="s">
        <v>136</v>
      </c>
      <c r="B13" s="66"/>
      <c r="C13" s="66"/>
      <c r="D13" s="66"/>
      <c r="E13" s="67"/>
    </row>
    <row r="14" spans="1:5" ht="15.75" x14ac:dyDescent="0.25">
      <c r="A14" s="1">
        <v>1</v>
      </c>
      <c r="B14" s="1" t="s">
        <v>130</v>
      </c>
      <c r="C14" s="3">
        <v>928.57</v>
      </c>
      <c r="D14" s="1">
        <v>650</v>
      </c>
      <c r="E14" s="42">
        <f>D14*1.2</f>
        <v>780</v>
      </c>
    </row>
    <row r="15" spans="1:5" ht="15.75" customHeight="1" x14ac:dyDescent="0.25">
      <c r="A15" s="1">
        <v>2</v>
      </c>
      <c r="B15" s="2" t="s">
        <v>137</v>
      </c>
      <c r="C15" s="3">
        <v>869.04</v>
      </c>
      <c r="D15" s="1">
        <v>608.33000000000004</v>
      </c>
      <c r="E15" s="42">
        <f t="shared" ref="E15:E17" si="0">D15*1.2</f>
        <v>729.99599999999998</v>
      </c>
    </row>
    <row r="16" spans="1:5" ht="15.75" x14ac:dyDescent="0.25">
      <c r="A16" s="1">
        <v>3</v>
      </c>
      <c r="B16" s="1" t="s">
        <v>132</v>
      </c>
      <c r="C16" s="3">
        <v>666.67</v>
      </c>
      <c r="D16" s="1">
        <v>466.67</v>
      </c>
      <c r="E16" s="42">
        <f t="shared" si="0"/>
        <v>560.00400000000002</v>
      </c>
    </row>
    <row r="17" spans="1:9" ht="15.75" x14ac:dyDescent="0.25">
      <c r="A17" s="1">
        <v>4</v>
      </c>
      <c r="B17" s="1" t="s">
        <v>93</v>
      </c>
      <c r="C17" s="3">
        <v>595.24</v>
      </c>
      <c r="D17" s="1">
        <v>416.67</v>
      </c>
      <c r="E17" s="42">
        <f t="shared" si="0"/>
        <v>500.00400000000002</v>
      </c>
    </row>
    <row r="18" spans="1:9" ht="18.75" x14ac:dyDescent="0.25">
      <c r="A18" s="1">
        <v>5</v>
      </c>
      <c r="B18" s="44" t="s">
        <v>94</v>
      </c>
      <c r="C18" s="3">
        <v>654.76</v>
      </c>
      <c r="D18" s="1">
        <v>458.33</v>
      </c>
      <c r="E18" s="42">
        <f t="shared" ref="E18" si="1">D18*1.2</f>
        <v>549.99599999999998</v>
      </c>
      <c r="F18" s="43"/>
      <c r="G18" s="43"/>
      <c r="H18" s="43"/>
      <c r="I18" s="43"/>
    </row>
  </sheetData>
  <mergeCells count="4">
    <mergeCell ref="D1:E1"/>
    <mergeCell ref="D2:E2"/>
    <mergeCell ref="A6:E6"/>
    <mergeCell ref="A13:E13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Catalog cu TVA</vt:lpstr>
      <vt:lpstr>Depozit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Economist</cp:lastModifiedBy>
  <cp:lastPrinted>2020-03-31T07:51:08Z</cp:lastPrinted>
  <dcterms:created xsi:type="dcterms:W3CDTF">2016-11-07T06:16:09Z</dcterms:created>
  <dcterms:modified xsi:type="dcterms:W3CDTF">2020-08-10T07:45:56Z</dcterms:modified>
</cp:coreProperties>
</file>